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8C4055C-9E59-4BA4-AD66-2668210F2D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9" r:id="rId1"/>
    <sheet name="Arkusz1" sheetId="1" r:id="rId2"/>
  </sheets>
  <definedNames>
    <definedName name="_xlnm._FilterDatabase" localSheetId="0" hidden="1">Załącznik!$A$10:$H$20</definedName>
    <definedName name="_xlnm.Print_Area" localSheetId="0">Załącznik!$A$1:$H$75</definedName>
    <definedName name="_xlnm.Print_Titles" localSheetId="0">Załącznik!$7:$9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9" l="1"/>
  <c r="H74" i="9" s="1"/>
  <c r="G73" i="9"/>
  <c r="G72" i="9" s="1"/>
  <c r="F73" i="9"/>
  <c r="F72" i="9"/>
  <c r="H72" i="9" s="1"/>
  <c r="H71" i="9"/>
  <c r="G70" i="9"/>
  <c r="F70" i="9"/>
  <c r="G69" i="9"/>
  <c r="H66" i="9"/>
  <c r="G65" i="9"/>
  <c r="H65" i="9" s="1"/>
  <c r="F65" i="9"/>
  <c r="F64" i="9"/>
  <c r="H60" i="9"/>
  <c r="G59" i="9"/>
  <c r="F59" i="9"/>
  <c r="F58" i="9" s="1"/>
  <c r="G58" i="9"/>
  <c r="H57" i="9"/>
  <c r="G56" i="9"/>
  <c r="G55" i="9" s="1"/>
  <c r="F56" i="9"/>
  <c r="F55" i="9"/>
  <c r="H54" i="9"/>
  <c r="G53" i="9"/>
  <c r="G52" i="9" s="1"/>
  <c r="F53" i="9"/>
  <c r="F52" i="9" s="1"/>
  <c r="H51" i="9"/>
  <c r="H50" i="9"/>
  <c r="H49" i="9"/>
  <c r="G49" i="9"/>
  <c r="F49" i="9"/>
  <c r="F48" i="9" s="1"/>
  <c r="H48" i="9" s="1"/>
  <c r="G48" i="9"/>
  <c r="H47" i="9"/>
  <c r="H46" i="9"/>
  <c r="G45" i="9"/>
  <c r="G44" i="9" s="1"/>
  <c r="F45" i="9"/>
  <c r="F44" i="9" s="1"/>
  <c r="H43" i="9"/>
  <c r="G42" i="9"/>
  <c r="F42" i="9"/>
  <c r="F41" i="9" s="1"/>
  <c r="H40" i="9"/>
  <c r="G39" i="9"/>
  <c r="G38" i="9" s="1"/>
  <c r="F39" i="9"/>
  <c r="F38" i="9" s="1"/>
  <c r="H37" i="9"/>
  <c r="G36" i="9"/>
  <c r="G35" i="9" s="1"/>
  <c r="F36" i="9"/>
  <c r="H36" i="9" s="1"/>
  <c r="H34" i="9"/>
  <c r="H33" i="9"/>
  <c r="G32" i="9"/>
  <c r="G31" i="9" s="1"/>
  <c r="H31" i="9" s="1"/>
  <c r="F32" i="9"/>
  <c r="F31" i="9"/>
  <c r="H30" i="9"/>
  <c r="H29" i="9"/>
  <c r="G29" i="9"/>
  <c r="F29" i="9"/>
  <c r="F28" i="9" s="1"/>
  <c r="H28" i="9" s="1"/>
  <c r="G28" i="9"/>
  <c r="H27" i="9"/>
  <c r="H26" i="9"/>
  <c r="H25" i="9"/>
  <c r="G24" i="9"/>
  <c r="H24" i="9" s="1"/>
  <c r="F23" i="9"/>
  <c r="H23" i="9" s="1"/>
  <c r="G22" i="9"/>
  <c r="G21" i="9" s="1"/>
  <c r="H20" i="9"/>
  <c r="H19" i="9"/>
  <c r="G18" i="9"/>
  <c r="G17" i="9" s="1"/>
  <c r="H17" i="9" s="1"/>
  <c r="F18" i="9"/>
  <c r="F17" i="9"/>
  <c r="H16" i="9"/>
  <c r="H15" i="9"/>
  <c r="G14" i="9"/>
  <c r="G13" i="9" s="1"/>
  <c r="F14" i="9"/>
  <c r="H14" i="9" s="1"/>
  <c r="H44" i="9" l="1"/>
  <c r="H52" i="9"/>
  <c r="F13" i="9"/>
  <c r="H13" i="9" s="1"/>
  <c r="H42" i="9"/>
  <c r="H56" i="9"/>
  <c r="H58" i="9"/>
  <c r="H70" i="9"/>
  <c r="H73" i="9"/>
  <c r="H45" i="9"/>
  <c r="H53" i="9"/>
  <c r="H55" i="9"/>
  <c r="H38" i="9"/>
  <c r="H18" i="9"/>
  <c r="H32" i="9"/>
  <c r="F35" i="9"/>
  <c r="H35" i="9" s="1"/>
  <c r="H41" i="9"/>
  <c r="H39" i="9"/>
  <c r="H59" i="9"/>
  <c r="F69" i="9"/>
  <c r="H69" i="9" s="1"/>
  <c r="F22" i="9"/>
  <c r="G41" i="9"/>
  <c r="G64" i="9"/>
  <c r="H64" i="9" s="1"/>
  <c r="G12" i="9" l="1"/>
  <c r="G11" i="9" s="1"/>
  <c r="G10" i="9" s="1"/>
  <c r="H22" i="9"/>
  <c r="F21" i="9"/>
  <c r="H21" i="9" l="1"/>
  <c r="F12" i="9"/>
  <c r="F11" i="9" l="1"/>
  <c r="H12" i="9"/>
  <c r="F10" i="9" l="1"/>
  <c r="H11" i="9"/>
  <c r="H10" i="9" l="1"/>
</calcChain>
</file>

<file path=xl/sharedStrings.xml><?xml version="1.0" encoding="utf-8"?>
<sst xmlns="http://schemas.openxmlformats.org/spreadsheetml/2006/main" count="87" uniqueCount="47">
  <si>
    <t>PREZYDENTA MIASTA WŁOCŁAWEK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</si>
  <si>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</si>
  <si>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</si>
  <si>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</si>
  <si>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</si>
  <si>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</si>
  <si>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</si>
  <si>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</si>
  <si>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</si>
  <si>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</si>
  <si>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</si>
  <si>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</si>
  <si>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</si>
  <si>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Jednostki oświatowe zbiorczo</t>
  </si>
  <si>
    <t>Zmiany w budżecie miasta Włocławek na 2025 rok</t>
  </si>
  <si>
    <t>Pozostała działalność</t>
  </si>
  <si>
    <t xml:space="preserve">Załącznik </t>
  </si>
  <si>
    <t>Oświata i wychowanie</t>
  </si>
  <si>
    <t>Szkoły podstawowe</t>
  </si>
  <si>
    <t>wynagrodzenia osobowe pracowników</t>
  </si>
  <si>
    <t>wynagrodzenie osobowe nauczycieli</t>
  </si>
  <si>
    <t>Szkoły podstawowe specjalne</t>
  </si>
  <si>
    <t>4790</t>
  </si>
  <si>
    <t>Przedszkola</t>
  </si>
  <si>
    <t>4010</t>
  </si>
  <si>
    <t>zakup energii</t>
  </si>
  <si>
    <t>zakup usług pozostałych</t>
  </si>
  <si>
    <t>dodatkowe wynagrodzenie roczne nauczycieli</t>
  </si>
  <si>
    <t>Dowożenie uczniów do szkół</t>
  </si>
  <si>
    <t>Technika</t>
  </si>
  <si>
    <t>Szkoły policealne</t>
  </si>
  <si>
    <t>Branżowe szkoły I stopnia</t>
  </si>
  <si>
    <t>Branżowe szkoły II stopnia</t>
  </si>
  <si>
    <t>Licea ogólnokształcące</t>
  </si>
  <si>
    <t>Szkoły artystyczne</t>
  </si>
  <si>
    <t>Szkoły zawodowe specjalne</t>
  </si>
  <si>
    <t>Placówki kształcenia ustawicznego i centra kształcenia zawodowego</t>
  </si>
  <si>
    <t>Stołówki szkolne i przedszkolne</t>
  </si>
  <si>
    <t xml:space="preserve">Realizacja zadań wymagających stosowania specjalnej </t>
  </si>
  <si>
    <t xml:space="preserve">organizacji nauki i metod pracy dla dzieci w przedszkolach, </t>
  </si>
  <si>
    <t>oddziałach przedszkolnych, w szkołach podstawowych</t>
  </si>
  <si>
    <t xml:space="preserve"> i innych formach wychowania przedszkolnego</t>
  </si>
  <si>
    <t>organizacji nauki i metod pracy dla dzieci i młodzieży</t>
  </si>
  <si>
    <t>w szkołach podstawowych</t>
  </si>
  <si>
    <t xml:space="preserve">Wydział Edukacji, Zdrowia i Polityki Społecznej </t>
  </si>
  <si>
    <t>z dnia 10 października 2025 r.</t>
  </si>
  <si>
    <t>do Zarządzenia NR 306/2025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</si>
</sst>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indexed="8"/>
      <name val="Calibri"/>
      <family val="2"/>
      <charset val="1"/>
    </font>
    <font>
      <i/>
      <sz val="8"/>
      <name val="Arial CE"/>
      <charset val="238"/>
    </font>
    <font>
      <i/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charset val="238"/>
    </font>
    <font>
      <sz val="8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4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7" fillId="0" borderId="0" xfId="8" applyFont="1"/>
    <xf numFmtId="49" fontId="7" fillId="0" borderId="0" xfId="8" applyNumberFormat="1" applyFont="1"/>
    <xf numFmtId="0" fontId="7" fillId="0" borderId="0" xfId="8" applyFont="1" applyAlignment="1">
      <alignment horizontal="left"/>
    </xf>
    <xf numFmtId="0" fontId="1" fillId="0" borderId="0" xfId="8"/>
    <xf numFmtId="0" fontId="8" fillId="0" borderId="0" xfId="8" applyFont="1" applyAlignment="1">
      <alignment horizontal="centerContinuous"/>
    </xf>
    <xf numFmtId="0" fontId="1" fillId="0" borderId="0" xfId="8" applyAlignment="1">
      <alignment horizontal="centerContinuous"/>
    </xf>
    <xf numFmtId="49" fontId="8" fillId="0" borderId="0" xfId="8" applyNumberFormat="1" applyFont="1" applyAlignment="1">
      <alignment horizontal="centerContinuous"/>
    </xf>
    <xf numFmtId="0" fontId="9" fillId="0" borderId="0" xfId="8" applyFont="1" applyAlignment="1">
      <alignment horizontal="centerContinuous"/>
    </xf>
    <xf numFmtId="0" fontId="10" fillId="0" borderId="0" xfId="8" applyFont="1"/>
    <xf numFmtId="0" fontId="7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7" fillId="0" borderId="1" xfId="8" applyFont="1" applyBorder="1"/>
    <xf numFmtId="49" fontId="7" fillId="0" borderId="1" xfId="8" applyNumberFormat="1" applyFont="1" applyBorder="1"/>
    <xf numFmtId="0" fontId="10" fillId="0" borderId="2" xfId="8" applyFont="1" applyBorder="1"/>
    <xf numFmtId="0" fontId="10" fillId="0" borderId="1" xfId="8" applyFont="1" applyBorder="1" applyAlignment="1">
      <alignment horizontal="center"/>
    </xf>
    <xf numFmtId="3" fontId="7" fillId="0" borderId="1" xfId="8" applyNumberFormat="1" applyFont="1" applyBorder="1"/>
    <xf numFmtId="0" fontId="7" fillId="0" borderId="1" xfId="8" applyFont="1" applyBorder="1" applyAlignment="1">
      <alignment horizontal="center"/>
    </xf>
    <xf numFmtId="0" fontId="12" fillId="0" borderId="0" xfId="8" applyFont="1"/>
    <xf numFmtId="0" fontId="10" fillId="0" borderId="3" xfId="8" applyFont="1" applyBorder="1" applyAlignment="1">
      <alignment horizontal="center"/>
    </xf>
    <xf numFmtId="49" fontId="10" fillId="0" borderId="3" xfId="8" applyNumberFormat="1" applyFont="1" applyBorder="1" applyAlignment="1">
      <alignment horizontal="center"/>
    </xf>
    <xf numFmtId="0" fontId="10" fillId="0" borderId="4" xfId="8" applyFont="1" applyBorder="1" applyAlignment="1">
      <alignment horizontal="center"/>
    </xf>
    <xf numFmtId="3" fontId="10" fillId="0" borderId="3" xfId="8" applyNumberFormat="1" applyFont="1" applyBorder="1" applyAlignment="1">
      <alignment horizontal="center"/>
    </xf>
    <xf numFmtId="0" fontId="10" fillId="0" borderId="5" xfId="8" applyFont="1" applyBorder="1" applyAlignment="1">
      <alignment horizontal="center"/>
    </xf>
    <xf numFmtId="49" fontId="10" fillId="0" borderId="5" xfId="8" applyNumberFormat="1" applyFont="1" applyBorder="1" applyAlignment="1">
      <alignment horizontal="center"/>
    </xf>
    <xf numFmtId="0" fontId="10" fillId="0" borderId="6" xfId="8" applyFont="1" applyBorder="1" applyAlignment="1">
      <alignment horizontal="center"/>
    </xf>
    <xf numFmtId="3" fontId="10" fillId="0" borderId="5" xfId="8" applyNumberFormat="1" applyFont="1" applyBorder="1" applyAlignment="1">
      <alignment horizontal="center"/>
    </xf>
    <xf numFmtId="0" fontId="7" fillId="0" borderId="3" xfId="8" applyFont="1" applyBorder="1"/>
    <xf numFmtId="49" fontId="7" fillId="0" borderId="3" xfId="8" applyNumberFormat="1" applyFont="1" applyBorder="1" applyAlignment="1">
      <alignment horizontal="right"/>
    </xf>
    <xf numFmtId="0" fontId="10" fillId="0" borderId="7" xfId="8" applyFont="1" applyBorder="1"/>
    <xf numFmtId="4" fontId="10" fillId="0" borderId="8" xfId="8" applyNumberFormat="1" applyFont="1" applyBorder="1"/>
    <xf numFmtId="3" fontId="13" fillId="0" borderId="3" xfId="8" applyNumberFormat="1" applyFont="1" applyBorder="1"/>
    <xf numFmtId="0" fontId="7" fillId="0" borderId="3" xfId="8" applyFont="1" applyBorder="1" applyAlignment="1">
      <alignment horizontal="right"/>
    </xf>
    <xf numFmtId="0" fontId="10" fillId="0" borderId="9" xfId="8" applyFont="1" applyBorder="1"/>
    <xf numFmtId="4" fontId="10" fillId="0" borderId="10" xfId="8" applyNumberFormat="1" applyFont="1" applyBorder="1"/>
    <xf numFmtId="3" fontId="10" fillId="0" borderId="3" xfId="8" applyNumberFormat="1" applyFont="1" applyBorder="1"/>
    <xf numFmtId="49" fontId="10" fillId="0" borderId="3" xfId="8" applyNumberFormat="1" applyFont="1" applyBorder="1" applyAlignment="1">
      <alignment horizontal="right"/>
    </xf>
    <xf numFmtId="3" fontId="10" fillId="0" borderId="4" xfId="8" applyNumberFormat="1" applyFont="1" applyBorder="1"/>
    <xf numFmtId="4" fontId="18" fillId="0" borderId="10" xfId="2" applyNumberFormat="1" applyFont="1" applyBorder="1"/>
    <xf numFmtId="4" fontId="10" fillId="0" borderId="10" xfId="8" applyNumberFormat="1" applyFont="1" applyBorder="1" applyAlignment="1">
      <alignment horizontal="right"/>
    </xf>
    <xf numFmtId="0" fontId="7" fillId="0" borderId="6" xfId="8" applyFont="1" applyBorder="1"/>
    <xf numFmtId="4" fontId="7" fillId="0" borderId="5" xfId="8" applyNumberFormat="1" applyFont="1" applyBorder="1"/>
    <xf numFmtId="4" fontId="7" fillId="0" borderId="5" xfId="8" applyNumberFormat="1" applyFont="1" applyBorder="1" applyAlignment="1">
      <alignment horizontal="right"/>
    </xf>
    <xf numFmtId="0" fontId="16" fillId="0" borderId="12" xfId="8" applyFont="1" applyBorder="1"/>
    <xf numFmtId="4" fontId="16" fillId="0" borderId="11" xfId="8" applyNumberFormat="1" applyFont="1" applyBorder="1"/>
    <xf numFmtId="4" fontId="15" fillId="0" borderId="11" xfId="8" applyNumberFormat="1" applyFont="1" applyBorder="1"/>
    <xf numFmtId="0" fontId="7" fillId="0" borderId="4" xfId="8" applyFont="1" applyBorder="1"/>
    <xf numFmtId="4" fontId="13" fillId="0" borderId="3" xfId="8" applyNumberFormat="1" applyFont="1" applyBorder="1"/>
    <xf numFmtId="4" fontId="7" fillId="0" borderId="3" xfId="8" applyNumberFormat="1" applyFont="1" applyBorder="1"/>
    <xf numFmtId="0" fontId="13" fillId="0" borderId="3" xfId="8" applyFont="1" applyBorder="1" applyAlignment="1">
      <alignment horizontal="right"/>
    </xf>
    <xf numFmtId="0" fontId="17" fillId="0" borderId="0" xfId="8" applyFont="1"/>
    <xf numFmtId="49" fontId="13" fillId="0" borderId="3" xfId="8" applyNumberFormat="1" applyFont="1" applyBorder="1" applyAlignment="1">
      <alignment horizontal="right"/>
    </xf>
    <xf numFmtId="4" fontId="13" fillId="0" borderId="3" xfId="8" applyNumberFormat="1" applyFont="1" applyBorder="1" applyAlignment="1">
      <alignment horizontal="right"/>
    </xf>
    <xf numFmtId="0" fontId="13" fillId="0" borderId="5" xfId="2" applyFont="1" applyBorder="1"/>
    <xf numFmtId="4" fontId="7" fillId="0" borderId="3" xfId="8" applyNumberFormat="1" applyFont="1" applyBorder="1" applyAlignment="1">
      <alignment horizontal="right"/>
    </xf>
    <xf numFmtId="4" fontId="13" fillId="0" borderId="5" xfId="8" applyNumberFormat="1" applyFont="1" applyBorder="1"/>
    <xf numFmtId="0" fontId="13" fillId="0" borderId="3" xfId="8" applyFont="1" applyBorder="1" applyAlignment="1">
      <alignment horizontal="center"/>
    </xf>
    <xf numFmtId="0" fontId="13" fillId="0" borderId="5" xfId="8" applyFont="1" applyBorder="1"/>
    <xf numFmtId="3" fontId="7" fillId="0" borderId="6" xfId="8" applyNumberFormat="1" applyFont="1" applyBorder="1"/>
    <xf numFmtId="0" fontId="19" fillId="0" borderId="3" xfId="8" applyFont="1" applyBorder="1"/>
    <xf numFmtId="0" fontId="7" fillId="0" borderId="3" xfId="8" applyFont="1" applyBorder="1" applyAlignment="1">
      <alignment horizontal="right" vertical="top"/>
    </xf>
    <xf numFmtId="49" fontId="13" fillId="0" borderId="3" xfId="8" applyNumberFormat="1" applyFont="1" applyBorder="1" applyAlignment="1">
      <alignment horizontal="right" vertical="top"/>
    </xf>
    <xf numFmtId="0" fontId="13" fillId="0" borderId="6" xfId="8" applyFont="1" applyBorder="1" applyAlignment="1">
      <alignment wrapText="1"/>
    </xf>
    <xf numFmtId="3" fontId="10" fillId="0" borderId="5" xfId="8" applyNumberFormat="1" applyFont="1" applyBorder="1"/>
    <xf numFmtId="0" fontId="7" fillId="0" borderId="5" xfId="8" applyFont="1" applyBorder="1" applyAlignment="1">
      <alignment horizontal="right"/>
    </xf>
    <xf numFmtId="49" fontId="13" fillId="0" borderId="5" xfId="8" applyNumberFormat="1" applyFont="1" applyBorder="1" applyAlignment="1">
      <alignment horizontal="right" vertical="top"/>
    </xf>
    <xf numFmtId="0" fontId="17" fillId="0" borderId="13" xfId="8" applyFont="1" applyBorder="1"/>
    <xf numFmtId="0" fontId="13" fillId="0" borderId="3" xfId="8" applyFont="1" applyBorder="1"/>
    <xf numFmtId="4" fontId="16" fillId="0" borderId="11" xfId="8" applyNumberFormat="1" applyFont="1" applyBorder="1" applyAlignment="1">
      <alignment horizontal="right"/>
    </xf>
    <xf numFmtId="0" fontId="13" fillId="0" borderId="4" xfId="8" applyFont="1" applyBorder="1"/>
    <xf numFmtId="0" fontId="12" fillId="0" borderId="5" xfId="8" applyFont="1" applyBorder="1"/>
    <xf numFmtId="49" fontId="12" fillId="0" borderId="5" xfId="8" applyNumberFormat="1" applyFont="1" applyBorder="1" applyAlignment="1">
      <alignment horizontal="right"/>
    </xf>
    <xf numFmtId="0" fontId="12" fillId="0" borderId="6" xfId="8" applyFont="1" applyBorder="1"/>
  </cellXfs>
  <cellStyles count="9">
    <cellStyle name="Dziesiętny 2" xfId="3" xr:uid="{BFCEA198-B5A6-4EF1-8723-5E8521CAD3DC}"/>
    <cellStyle name="Excel Built-in Normal" xfId="4" xr:uid="{0D973522-5471-440E-B74C-241DCBFE695A}"/>
    <cellStyle name="Normalny" xfId="0" builtinId="0"/>
    <cellStyle name="Normalny 2" xfId="1" xr:uid="{F4A0727A-16F6-4BB8-93B1-4B9086AD85A6}"/>
    <cellStyle name="Normalny 2 2" xfId="2" xr:uid="{BE1E2D28-7667-4594-A8C7-64F906513484}"/>
    <cellStyle name="Normalny 3" xfId="5" xr:uid="{B757048F-EF6F-4793-91AA-B90652AC92F0}"/>
    <cellStyle name="Normalny 4" xfId="6" xr:uid="{B2465C60-8C82-4AA7-8F41-043A6B5FBEE2}"/>
    <cellStyle name="Normalny 5" xfId="7" xr:uid="{2F1BA7FD-8DDF-40E4-85B2-980111155AAA}"/>
    <cellStyle name="Normalny 6" xfId="8" xr:uid="{5C78E487-8A30-4259-AEC4-E7A846EB8C05}"/>
  </cellStyles>
  <dxfs count="0"/>
  <tableStyles count="0" defaultTableStyle="TableStyleMedium2" defaultPivotStyle="PivotStyleLight16"/>
  <colors>
    <mruColors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B802-2B2C-4546-ABD0-B47626454837}">
  <sheetPr>
    <tabColor rgb="FF00B0F0"/>
  </sheetPr>
  <dimension ref="A1:H290"/>
  <sheetViews>
    <sheetView tabSelected="1" zoomScale="150" zoomScaleNormal="150" workbookViewId="0"/>
  </sheetViews>
  <sheetFormatPr defaultRowHeight="15" x14ac:dyDescent="0.25"/>
  <cols>
    <col min="1" max="1" width="3.7109375" style="4" customWidth="1"/>
    <col min="2" max="2" width="5.5703125" style="4" customWidth="1"/>
    <col min="3" max="3" width="5" style="4" customWidth="1"/>
    <col min="4" max="4" width="39.5703125" style="4" customWidth="1"/>
    <col min="5" max="5" width="12.7109375" style="4" customWidth="1"/>
    <col min="6" max="6" width="10.5703125" style="4" customWidth="1"/>
    <col min="7" max="7" width="10.85546875" style="4" customWidth="1"/>
    <col min="8" max="8" width="12.7109375" style="4" customWidth="1"/>
    <col min="9" max="9" width="10.28515625" style="4" customWidth="1"/>
    <col min="10" max="16384" width="9.140625" style="4"/>
  </cols>
  <sheetData>
    <row r="1" spans="1:8" ht="12.75" customHeight="1" x14ac:dyDescent="0.25">
      <c r="A1" s="1"/>
      <c r="B1" s="1"/>
      <c r="C1" s="2"/>
      <c r="D1" s="3"/>
      <c r="E1" s="3"/>
      <c r="F1" s="3" t="s">
        <v>16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46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1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45</v>
      </c>
      <c r="G4" s="1"/>
      <c r="H4" s="1"/>
    </row>
    <row r="5" spans="1:8" ht="36" customHeight="1" x14ac:dyDescent="0.25">
      <c r="A5" s="5" t="s">
        <v>14</v>
      </c>
      <c r="B5" s="6"/>
      <c r="C5" s="7"/>
      <c r="D5" s="7"/>
      <c r="E5" s="6"/>
      <c r="F5" s="6"/>
      <c r="G5" s="8"/>
      <c r="H5" s="6"/>
    </row>
    <row r="6" spans="1:8" ht="27" customHeight="1" x14ac:dyDescent="0.25">
      <c r="A6" s="1"/>
      <c r="B6" s="1"/>
      <c r="C6" s="2"/>
      <c r="D6" s="2"/>
      <c r="E6" s="9"/>
      <c r="F6" s="1"/>
      <c r="G6" s="10"/>
      <c r="H6" s="11" t="s">
        <v>1</v>
      </c>
    </row>
    <row r="7" spans="1:8" s="18" customFormat="1" ht="11.25" x14ac:dyDescent="0.2">
      <c r="A7" s="12"/>
      <c r="B7" s="12"/>
      <c r="C7" s="13"/>
      <c r="D7" s="14"/>
      <c r="E7" s="15" t="s">
        <v>2</v>
      </c>
      <c r="F7" s="16"/>
      <c r="G7" s="17"/>
      <c r="H7" s="15" t="s">
        <v>2</v>
      </c>
    </row>
    <row r="8" spans="1:8" s="18" customFormat="1" ht="11.25" x14ac:dyDescent="0.2">
      <c r="A8" s="19" t="s">
        <v>3</v>
      </c>
      <c r="B8" s="19" t="s">
        <v>4</v>
      </c>
      <c r="C8" s="20" t="s">
        <v>5</v>
      </c>
      <c r="D8" s="21" t="s">
        <v>6</v>
      </c>
      <c r="E8" s="19" t="s">
        <v>7</v>
      </c>
      <c r="F8" s="22" t="s">
        <v>8</v>
      </c>
      <c r="G8" s="19" t="s">
        <v>9</v>
      </c>
      <c r="H8" s="19" t="s">
        <v>10</v>
      </c>
    </row>
    <row r="9" spans="1:8" s="18" customFormat="1" ht="4.5" customHeight="1" x14ac:dyDescent="0.2">
      <c r="A9" s="23"/>
      <c r="B9" s="23"/>
      <c r="C9" s="24"/>
      <c r="D9" s="25"/>
      <c r="E9" s="23"/>
      <c r="F9" s="26"/>
      <c r="G9" s="26"/>
      <c r="H9" s="23"/>
    </row>
    <row r="10" spans="1:8" s="18" customFormat="1" ht="20.25" customHeight="1" thickBot="1" x14ac:dyDescent="0.25">
      <c r="A10" s="27"/>
      <c r="B10" s="27"/>
      <c r="C10" s="28"/>
      <c r="D10" s="29" t="s">
        <v>11</v>
      </c>
      <c r="E10" s="30">
        <v>1360127678.0199997</v>
      </c>
      <c r="F10" s="30">
        <f>SUM(F11)</f>
        <v>606200</v>
      </c>
      <c r="G10" s="30">
        <f>SUM(G11)</f>
        <v>606200</v>
      </c>
      <c r="H10" s="30">
        <f t="shared" ref="H10:H11" si="0">SUM(E10+F10-G10)</f>
        <v>1360127678.0199997</v>
      </c>
    </row>
    <row r="11" spans="1:8" s="18" customFormat="1" ht="19.149999999999999" customHeight="1" thickBot="1" x14ac:dyDescent="0.25">
      <c r="A11" s="31"/>
      <c r="B11" s="27"/>
      <c r="C11" s="32"/>
      <c r="D11" s="33" t="s">
        <v>12</v>
      </c>
      <c r="E11" s="34">
        <v>1270340962.1299999</v>
      </c>
      <c r="F11" s="34">
        <f>SUM(F12)</f>
        <v>606200</v>
      </c>
      <c r="G11" s="34">
        <f>SUM(G12)</f>
        <v>606200</v>
      </c>
      <c r="H11" s="34">
        <f t="shared" si="0"/>
        <v>1270340962.1299999</v>
      </c>
    </row>
    <row r="12" spans="1:8" s="18" customFormat="1" ht="21" customHeight="1" thickTop="1" thickBot="1" x14ac:dyDescent="0.25">
      <c r="A12" s="35">
        <v>801</v>
      </c>
      <c r="B12" s="35"/>
      <c r="C12" s="36"/>
      <c r="D12" s="37" t="s">
        <v>17</v>
      </c>
      <c r="E12" s="38">
        <v>471700854.97999984</v>
      </c>
      <c r="F12" s="39">
        <f>SUM(F13,F17,F21,F28,F31,F35,F38,F41,F44,F48,F52,F55,F58,F64,F69,F72)</f>
        <v>606200</v>
      </c>
      <c r="G12" s="39">
        <f>SUM(G13,G17,G21,G28,G31,G35,G38,G41,G44,G48,G52,G55,G58,G64,G69,G72)</f>
        <v>606200</v>
      </c>
      <c r="H12" s="34">
        <f>SUM(E12+F12-G12)</f>
        <v>471700854.97999984</v>
      </c>
    </row>
    <row r="13" spans="1:8" s="18" customFormat="1" ht="12" customHeight="1" thickTop="1" x14ac:dyDescent="0.2">
      <c r="A13" s="35"/>
      <c r="B13" s="27">
        <v>80101</v>
      </c>
      <c r="C13" s="28"/>
      <c r="D13" s="40" t="s">
        <v>18</v>
      </c>
      <c r="E13" s="41">
        <v>126201147.50000001</v>
      </c>
      <c r="F13" s="42">
        <f>SUM(F14)</f>
        <v>177900</v>
      </c>
      <c r="G13" s="42">
        <f>SUM(G14)</f>
        <v>0</v>
      </c>
      <c r="H13" s="41">
        <f t="shared" ref="H13:H16" si="1">SUM(E13+F13-G13)</f>
        <v>126379047.50000001</v>
      </c>
    </row>
    <row r="14" spans="1:8" s="18" customFormat="1" ht="12" customHeight="1" x14ac:dyDescent="0.2">
      <c r="A14" s="35"/>
      <c r="B14" s="27"/>
      <c r="C14" s="28"/>
      <c r="D14" s="43" t="s">
        <v>13</v>
      </c>
      <c r="E14" s="44">
        <v>106047686.18000001</v>
      </c>
      <c r="F14" s="44">
        <f>SUM(F15:F16)</f>
        <v>177900</v>
      </c>
      <c r="G14" s="44">
        <f>SUM(G15:G16)</f>
        <v>0</v>
      </c>
      <c r="H14" s="45">
        <f t="shared" si="1"/>
        <v>106225586.18000001</v>
      </c>
    </row>
    <row r="15" spans="1:8" s="18" customFormat="1" ht="12" customHeight="1" x14ac:dyDescent="0.2">
      <c r="A15" s="35"/>
      <c r="B15" s="27"/>
      <c r="C15" s="32">
        <v>4010</v>
      </c>
      <c r="D15" s="46" t="s">
        <v>19</v>
      </c>
      <c r="E15" s="47">
        <v>13095115.539999999</v>
      </c>
      <c r="F15" s="47">
        <v>29400</v>
      </c>
      <c r="G15" s="47"/>
      <c r="H15" s="48">
        <f t="shared" si="1"/>
        <v>13124515.539999999</v>
      </c>
    </row>
    <row r="16" spans="1:8" s="18" customFormat="1" ht="12" customHeight="1" x14ac:dyDescent="0.2">
      <c r="A16" s="35"/>
      <c r="B16" s="27"/>
      <c r="C16" s="49">
        <v>4790</v>
      </c>
      <c r="D16" s="50" t="s">
        <v>20</v>
      </c>
      <c r="E16" s="47">
        <v>57079228.640000001</v>
      </c>
      <c r="F16" s="47">
        <v>148500</v>
      </c>
      <c r="G16" s="47"/>
      <c r="H16" s="48">
        <f t="shared" si="1"/>
        <v>57227728.640000001</v>
      </c>
    </row>
    <row r="17" spans="1:8" s="18" customFormat="1" ht="12" customHeight="1" x14ac:dyDescent="0.2">
      <c r="A17" s="35"/>
      <c r="B17" s="27">
        <v>80102</v>
      </c>
      <c r="C17" s="28"/>
      <c r="D17" s="40" t="s">
        <v>21</v>
      </c>
      <c r="E17" s="42">
        <v>17725525.850000001</v>
      </c>
      <c r="F17" s="42">
        <f>SUM(F18)</f>
        <v>18600</v>
      </c>
      <c r="G17" s="42">
        <f>SUM(G18)</f>
        <v>0</v>
      </c>
      <c r="H17" s="41">
        <f>SUM(E17+F17-G17)</f>
        <v>17744125.850000001</v>
      </c>
    </row>
    <row r="18" spans="1:8" s="18" customFormat="1" ht="12" customHeight="1" x14ac:dyDescent="0.2">
      <c r="A18" s="35"/>
      <c r="B18" s="27"/>
      <c r="C18" s="28"/>
      <c r="D18" s="43" t="s">
        <v>13</v>
      </c>
      <c r="E18" s="44">
        <v>17453555.140000001</v>
      </c>
      <c r="F18" s="44">
        <f>SUM(F19:F20)</f>
        <v>18600</v>
      </c>
      <c r="G18" s="44">
        <f>SUM(G19:G20)</f>
        <v>0</v>
      </c>
      <c r="H18" s="45">
        <f>SUM(E18+F18-G18)</f>
        <v>17472155.140000001</v>
      </c>
    </row>
    <row r="19" spans="1:8" s="18" customFormat="1" ht="12" customHeight="1" x14ac:dyDescent="0.2">
      <c r="A19" s="35"/>
      <c r="B19" s="27"/>
      <c r="C19" s="32">
        <v>4010</v>
      </c>
      <c r="D19" s="46" t="s">
        <v>19</v>
      </c>
      <c r="E19" s="47">
        <v>2434741.8199999998</v>
      </c>
      <c r="F19" s="47">
        <v>2100</v>
      </c>
      <c r="G19" s="47"/>
      <c r="H19" s="48">
        <f t="shared" ref="H19:H27" si="2">SUM(E19+F19-G19)</f>
        <v>2436841.8199999998</v>
      </c>
    </row>
    <row r="20" spans="1:8" s="18" customFormat="1" ht="12" customHeight="1" x14ac:dyDescent="0.2">
      <c r="A20" s="35"/>
      <c r="B20" s="27"/>
      <c r="C20" s="28" t="s">
        <v>22</v>
      </c>
      <c r="D20" s="50" t="s">
        <v>20</v>
      </c>
      <c r="E20" s="47">
        <v>10133957.52</v>
      </c>
      <c r="F20" s="47">
        <v>16500</v>
      </c>
      <c r="G20" s="47"/>
      <c r="H20" s="48">
        <f t="shared" si="2"/>
        <v>10150457.52</v>
      </c>
    </row>
    <row r="21" spans="1:8" s="18" customFormat="1" ht="12" customHeight="1" x14ac:dyDescent="0.2">
      <c r="A21" s="35"/>
      <c r="B21" s="27">
        <v>80104</v>
      </c>
      <c r="C21" s="28"/>
      <c r="D21" s="40" t="s">
        <v>23</v>
      </c>
      <c r="E21" s="42">
        <v>61558146.990000002</v>
      </c>
      <c r="F21" s="42">
        <f>SUM(F22)</f>
        <v>129900</v>
      </c>
      <c r="G21" s="42">
        <f>SUM(G22)</f>
        <v>35000</v>
      </c>
      <c r="H21" s="41">
        <f t="shared" si="2"/>
        <v>61653046.990000002</v>
      </c>
    </row>
    <row r="22" spans="1:8" s="18" customFormat="1" ht="12" customHeight="1" x14ac:dyDescent="0.2">
      <c r="A22" s="35"/>
      <c r="B22" s="27"/>
      <c r="C22" s="28"/>
      <c r="D22" s="43" t="s">
        <v>13</v>
      </c>
      <c r="E22" s="44">
        <v>45782090.420000002</v>
      </c>
      <c r="F22" s="44">
        <f>SUM(F23:F27)</f>
        <v>129900</v>
      </c>
      <c r="G22" s="44">
        <f>SUM(G23:G27)</f>
        <v>35000</v>
      </c>
      <c r="H22" s="45">
        <f t="shared" si="2"/>
        <v>45876990.420000002</v>
      </c>
    </row>
    <row r="23" spans="1:8" s="18" customFormat="1" ht="12" customHeight="1" x14ac:dyDescent="0.2">
      <c r="A23" s="35"/>
      <c r="B23" s="27"/>
      <c r="C23" s="51" t="s">
        <v>24</v>
      </c>
      <c r="D23" s="46" t="s">
        <v>19</v>
      </c>
      <c r="E23" s="47">
        <v>12036548.74</v>
      </c>
      <c r="F23" s="47">
        <f>39900+25000</f>
        <v>64900</v>
      </c>
      <c r="G23" s="47"/>
      <c r="H23" s="48">
        <f t="shared" si="2"/>
        <v>12101448.74</v>
      </c>
    </row>
    <row r="24" spans="1:8" s="18" customFormat="1" ht="12" customHeight="1" x14ac:dyDescent="0.2">
      <c r="A24" s="35"/>
      <c r="B24" s="27"/>
      <c r="C24" s="32">
        <v>4260</v>
      </c>
      <c r="D24" s="46" t="s">
        <v>25</v>
      </c>
      <c r="E24" s="47">
        <v>2546977</v>
      </c>
      <c r="F24" s="47"/>
      <c r="G24" s="47">
        <f>25000+5000</f>
        <v>30000</v>
      </c>
      <c r="H24" s="48">
        <f t="shared" si="2"/>
        <v>2516977</v>
      </c>
    </row>
    <row r="25" spans="1:8" s="18" customFormat="1" ht="12" customHeight="1" x14ac:dyDescent="0.2">
      <c r="A25" s="35"/>
      <c r="B25" s="27"/>
      <c r="C25" s="32">
        <v>4300</v>
      </c>
      <c r="D25" s="46" t="s">
        <v>26</v>
      </c>
      <c r="E25" s="47">
        <v>824856</v>
      </c>
      <c r="F25" s="47">
        <v>10000</v>
      </c>
      <c r="G25" s="47"/>
      <c r="H25" s="48">
        <f t="shared" si="2"/>
        <v>834856</v>
      </c>
    </row>
    <row r="26" spans="1:8" s="18" customFormat="1" ht="12" customHeight="1" x14ac:dyDescent="0.2">
      <c r="A26" s="35"/>
      <c r="B26" s="27"/>
      <c r="C26" s="32">
        <v>4790</v>
      </c>
      <c r="D26" s="50" t="s">
        <v>20</v>
      </c>
      <c r="E26" s="52">
        <v>18143010.68</v>
      </c>
      <c r="F26" s="52">
        <v>55000</v>
      </c>
      <c r="G26" s="52"/>
      <c r="H26" s="48">
        <f t="shared" si="2"/>
        <v>18198010.68</v>
      </c>
    </row>
    <row r="27" spans="1:8" s="18" customFormat="1" ht="12" customHeight="1" x14ac:dyDescent="0.2">
      <c r="A27" s="35"/>
      <c r="B27" s="27"/>
      <c r="C27" s="49">
        <v>4800</v>
      </c>
      <c r="D27" s="50" t="s">
        <v>27</v>
      </c>
      <c r="E27" s="52">
        <v>1398175</v>
      </c>
      <c r="F27" s="52"/>
      <c r="G27" s="52">
        <v>5000</v>
      </c>
      <c r="H27" s="48">
        <f t="shared" si="2"/>
        <v>1393175</v>
      </c>
    </row>
    <row r="28" spans="1:8" s="18" customFormat="1" ht="12" customHeight="1" x14ac:dyDescent="0.2">
      <c r="A28" s="35"/>
      <c r="B28" s="27">
        <v>80113</v>
      </c>
      <c r="C28" s="28"/>
      <c r="D28" s="53" t="s">
        <v>28</v>
      </c>
      <c r="E28" s="42">
        <v>1600684.8</v>
      </c>
      <c r="F28" s="42">
        <f>SUM(F29)</f>
        <v>2100</v>
      </c>
      <c r="G28" s="42">
        <f>SUM(G29)</f>
        <v>0</v>
      </c>
      <c r="H28" s="41">
        <f>SUM(E28+F28-G28)</f>
        <v>1602784.8</v>
      </c>
    </row>
    <row r="29" spans="1:8" s="18" customFormat="1" ht="12" customHeight="1" x14ac:dyDescent="0.2">
      <c r="A29" s="35"/>
      <c r="B29" s="27"/>
      <c r="C29" s="28"/>
      <c r="D29" s="43" t="s">
        <v>13</v>
      </c>
      <c r="E29" s="44">
        <v>1140784.8</v>
      </c>
      <c r="F29" s="44">
        <f>SUM(F30:F30)</f>
        <v>2100</v>
      </c>
      <c r="G29" s="44">
        <f>SUM(G30:G30)</f>
        <v>0</v>
      </c>
      <c r="H29" s="45">
        <f>SUM(E29+F29-G29)</f>
        <v>1142884.8</v>
      </c>
    </row>
    <row r="30" spans="1:8" s="18" customFormat="1" ht="12" customHeight="1" x14ac:dyDescent="0.2">
      <c r="A30" s="35"/>
      <c r="B30" s="27"/>
      <c r="C30" s="28" t="s">
        <v>24</v>
      </c>
      <c r="D30" s="46" t="s">
        <v>19</v>
      </c>
      <c r="E30" s="47">
        <v>716208.8</v>
      </c>
      <c r="F30" s="47">
        <v>2100</v>
      </c>
      <c r="G30" s="47"/>
      <c r="H30" s="48">
        <f t="shared" ref="H30:H34" si="3">SUM(E30+F30-G30)</f>
        <v>718308.8</v>
      </c>
    </row>
    <row r="31" spans="1:8" s="18" customFormat="1" ht="12" customHeight="1" x14ac:dyDescent="0.2">
      <c r="A31" s="35"/>
      <c r="B31" s="27">
        <v>80115</v>
      </c>
      <c r="C31" s="28"/>
      <c r="D31" s="40" t="s">
        <v>29</v>
      </c>
      <c r="E31" s="41">
        <v>66269904.300000004</v>
      </c>
      <c r="F31" s="42">
        <f>SUM(F32)</f>
        <v>154300</v>
      </c>
      <c r="G31" s="42">
        <f>SUM(G32)</f>
        <v>0</v>
      </c>
      <c r="H31" s="41">
        <f t="shared" si="3"/>
        <v>66424204.300000004</v>
      </c>
    </row>
    <row r="32" spans="1:8" s="18" customFormat="1" ht="12" customHeight="1" x14ac:dyDescent="0.2">
      <c r="A32" s="35"/>
      <c r="B32" s="27"/>
      <c r="C32" s="28"/>
      <c r="D32" s="43" t="s">
        <v>13</v>
      </c>
      <c r="E32" s="44">
        <v>60883490.540000007</v>
      </c>
      <c r="F32" s="44">
        <f>SUM(F33:F34)</f>
        <v>154300</v>
      </c>
      <c r="G32" s="44">
        <f>SUM(G33:G34)</f>
        <v>0</v>
      </c>
      <c r="H32" s="45">
        <f t="shared" si="3"/>
        <v>61037790.540000007</v>
      </c>
    </row>
    <row r="33" spans="1:8" s="18" customFormat="1" ht="12" customHeight="1" x14ac:dyDescent="0.2">
      <c r="A33" s="35"/>
      <c r="B33" s="27"/>
      <c r="C33" s="32">
        <v>4010</v>
      </c>
      <c r="D33" s="46" t="s">
        <v>19</v>
      </c>
      <c r="E33" s="47">
        <v>7404434.4199999999</v>
      </c>
      <c r="F33" s="47">
        <v>16800</v>
      </c>
      <c r="G33" s="52"/>
      <c r="H33" s="54">
        <f t="shared" si="3"/>
        <v>7421234.4199999999</v>
      </c>
    </row>
    <row r="34" spans="1:8" s="18" customFormat="1" ht="12" customHeight="1" x14ac:dyDescent="0.2">
      <c r="A34" s="35"/>
      <c r="B34" s="27"/>
      <c r="C34" s="32">
        <v>4790</v>
      </c>
      <c r="D34" s="50" t="s">
        <v>20</v>
      </c>
      <c r="E34" s="47">
        <v>33398102.609999999</v>
      </c>
      <c r="F34" s="47">
        <v>137500</v>
      </c>
      <c r="G34" s="52"/>
      <c r="H34" s="54">
        <f t="shared" si="3"/>
        <v>33535602.609999999</v>
      </c>
    </row>
    <row r="35" spans="1:8" s="18" customFormat="1" ht="12" customHeight="1" x14ac:dyDescent="0.2">
      <c r="A35" s="35"/>
      <c r="B35" s="27">
        <v>80116</v>
      </c>
      <c r="C35" s="28"/>
      <c r="D35" s="40" t="s">
        <v>30</v>
      </c>
      <c r="E35" s="55">
        <v>11149068.07</v>
      </c>
      <c r="F35" s="42">
        <f>SUM(F36)</f>
        <v>2100</v>
      </c>
      <c r="G35" s="42">
        <f>SUM(G36)</f>
        <v>0</v>
      </c>
      <c r="H35" s="41">
        <f>SUM(E35+F35-G35)</f>
        <v>11151168.07</v>
      </c>
    </row>
    <row r="36" spans="1:8" s="18" customFormat="1" ht="12" customHeight="1" x14ac:dyDescent="0.2">
      <c r="A36" s="35"/>
      <c r="B36" s="27"/>
      <c r="C36" s="28"/>
      <c r="D36" s="43" t="s">
        <v>13</v>
      </c>
      <c r="E36" s="44">
        <v>1264020.98</v>
      </c>
      <c r="F36" s="44">
        <f>SUM(F37:F37)</f>
        <v>2100</v>
      </c>
      <c r="G36" s="44">
        <f>SUM(G37:G37)</f>
        <v>0</v>
      </c>
      <c r="H36" s="45">
        <f>SUM(E36+F36-G36)</f>
        <v>1266120.98</v>
      </c>
    </row>
    <row r="37" spans="1:8" s="18" customFormat="1" ht="12" customHeight="1" x14ac:dyDescent="0.2">
      <c r="A37" s="35"/>
      <c r="B37" s="27"/>
      <c r="C37" s="28" t="s">
        <v>24</v>
      </c>
      <c r="D37" s="46" t="s">
        <v>19</v>
      </c>
      <c r="E37" s="47">
        <v>198405.66</v>
      </c>
      <c r="F37" s="47">
        <v>2100</v>
      </c>
      <c r="G37" s="47"/>
      <c r="H37" s="48">
        <f t="shared" ref="H37:H38" si="4">SUM(E37+F37-G37)</f>
        <v>200505.66</v>
      </c>
    </row>
    <row r="38" spans="1:8" s="18" customFormat="1" ht="12" customHeight="1" x14ac:dyDescent="0.2">
      <c r="A38" s="35"/>
      <c r="B38" s="27">
        <v>80117</v>
      </c>
      <c r="C38" s="28"/>
      <c r="D38" s="40" t="s">
        <v>31</v>
      </c>
      <c r="E38" s="41">
        <v>12841880.77</v>
      </c>
      <c r="F38" s="42">
        <f>SUM(F39)</f>
        <v>5500</v>
      </c>
      <c r="G38" s="42">
        <f>SUM(G39)</f>
        <v>0</v>
      </c>
      <c r="H38" s="41">
        <f t="shared" si="4"/>
        <v>12847380.77</v>
      </c>
    </row>
    <row r="39" spans="1:8" s="18" customFormat="1" ht="12" customHeight="1" x14ac:dyDescent="0.2">
      <c r="A39" s="35"/>
      <c r="B39" s="27"/>
      <c r="C39" s="28"/>
      <c r="D39" s="43" t="s">
        <v>13</v>
      </c>
      <c r="E39" s="44">
        <v>7617050.1600000001</v>
      </c>
      <c r="F39" s="44">
        <f>SUM(F40:F40)</f>
        <v>5500</v>
      </c>
      <c r="G39" s="44">
        <f>SUM(G40:G40)</f>
        <v>0</v>
      </c>
      <c r="H39" s="45">
        <f>SUM(E39+F39-G39)</f>
        <v>7622550.1600000001</v>
      </c>
    </row>
    <row r="40" spans="1:8" s="18" customFormat="1" ht="12" customHeight="1" x14ac:dyDescent="0.2">
      <c r="A40" s="35"/>
      <c r="B40" s="27"/>
      <c r="C40" s="32">
        <v>4790</v>
      </c>
      <c r="D40" s="50" t="s">
        <v>20</v>
      </c>
      <c r="E40" s="47">
        <v>4439404</v>
      </c>
      <c r="F40" s="47">
        <v>5500</v>
      </c>
      <c r="G40" s="47"/>
      <c r="H40" s="47">
        <f>SUM(E40+F40-G40)</f>
        <v>4444904</v>
      </c>
    </row>
    <row r="41" spans="1:8" s="18" customFormat="1" ht="12" customHeight="1" x14ac:dyDescent="0.2">
      <c r="A41" s="35"/>
      <c r="B41" s="27">
        <v>80118</v>
      </c>
      <c r="C41" s="28"/>
      <c r="D41" s="40" t="s">
        <v>32</v>
      </c>
      <c r="E41" s="41">
        <v>1860704.13</v>
      </c>
      <c r="F41" s="42">
        <f>SUM(F42)</f>
        <v>2100</v>
      </c>
      <c r="G41" s="42">
        <f>SUM(G42)</f>
        <v>0</v>
      </c>
      <c r="H41" s="41">
        <f t="shared" ref="H41" si="5">SUM(E41+F41-G41)</f>
        <v>1862804.13</v>
      </c>
    </row>
    <row r="42" spans="1:8" s="18" customFormat="1" ht="12" customHeight="1" x14ac:dyDescent="0.2">
      <c r="A42" s="35"/>
      <c r="B42" s="27"/>
      <c r="C42" s="28"/>
      <c r="D42" s="43" t="s">
        <v>13</v>
      </c>
      <c r="E42" s="44">
        <v>1850054</v>
      </c>
      <c r="F42" s="44">
        <f>SUM(F43:F43)</f>
        <v>2100</v>
      </c>
      <c r="G42" s="44">
        <f>SUM(G43:G43)</f>
        <v>0</v>
      </c>
      <c r="H42" s="45">
        <f>SUM(E42+F42-G42)</f>
        <v>1852154</v>
      </c>
    </row>
    <row r="43" spans="1:8" s="18" customFormat="1" ht="12" customHeight="1" x14ac:dyDescent="0.2">
      <c r="A43" s="35"/>
      <c r="B43" s="27"/>
      <c r="C43" s="28" t="s">
        <v>24</v>
      </c>
      <c r="D43" s="46" t="s">
        <v>19</v>
      </c>
      <c r="E43" s="47">
        <v>405501</v>
      </c>
      <c r="F43" s="47">
        <v>2100</v>
      </c>
      <c r="G43" s="47"/>
      <c r="H43" s="47">
        <f>SUM(E43+F43-G43)</f>
        <v>407601</v>
      </c>
    </row>
    <row r="44" spans="1:8" s="18" customFormat="1" ht="12" customHeight="1" x14ac:dyDescent="0.2">
      <c r="A44" s="35"/>
      <c r="B44" s="49">
        <v>80120</v>
      </c>
      <c r="C44" s="56"/>
      <c r="D44" s="57" t="s">
        <v>33</v>
      </c>
      <c r="E44" s="55">
        <v>49235223.609999999</v>
      </c>
      <c r="F44" s="42">
        <f>SUM(F45)</f>
        <v>46900</v>
      </c>
      <c r="G44" s="42">
        <f>SUM(G45)</f>
        <v>0</v>
      </c>
      <c r="H44" s="41">
        <f>SUM(E44+F44-G44)</f>
        <v>49282123.609999999</v>
      </c>
    </row>
    <row r="45" spans="1:8" s="18" customFormat="1" ht="12" customHeight="1" x14ac:dyDescent="0.2">
      <c r="A45" s="35"/>
      <c r="B45" s="49"/>
      <c r="C45" s="28"/>
      <c r="D45" s="43" t="s">
        <v>13</v>
      </c>
      <c r="E45" s="44">
        <v>38866223.560000002</v>
      </c>
      <c r="F45" s="44">
        <f>SUM(F46:F47)</f>
        <v>46900</v>
      </c>
      <c r="G45" s="44">
        <f>SUM(G46:G47)</f>
        <v>0</v>
      </c>
      <c r="H45" s="44">
        <f>SUM(E45+F45-G45)</f>
        <v>38913123.560000002</v>
      </c>
    </row>
    <row r="46" spans="1:8" s="18" customFormat="1" ht="12" customHeight="1" x14ac:dyDescent="0.2">
      <c r="A46" s="35"/>
      <c r="B46" s="49"/>
      <c r="C46" s="32">
        <v>4010</v>
      </c>
      <c r="D46" s="46" t="s">
        <v>19</v>
      </c>
      <c r="E46" s="47">
        <v>3745748.24</v>
      </c>
      <c r="F46" s="47">
        <v>8400</v>
      </c>
      <c r="G46" s="47"/>
      <c r="H46" s="54">
        <f t="shared" ref="H46:H47" si="6">SUM(E46+F46-G46)</f>
        <v>3754148.24</v>
      </c>
    </row>
    <row r="47" spans="1:8" s="18" customFormat="1" ht="12" customHeight="1" x14ac:dyDescent="0.2">
      <c r="A47" s="35"/>
      <c r="B47" s="49"/>
      <c r="C47" s="32">
        <v>4790</v>
      </c>
      <c r="D47" s="50" t="s">
        <v>20</v>
      </c>
      <c r="E47" s="47">
        <v>22533655.52</v>
      </c>
      <c r="F47" s="47">
        <v>38500</v>
      </c>
      <c r="G47" s="47"/>
      <c r="H47" s="54">
        <f t="shared" si="6"/>
        <v>22572155.52</v>
      </c>
    </row>
    <row r="48" spans="1:8" s="18" customFormat="1" ht="12" customHeight="1" x14ac:dyDescent="0.2">
      <c r="A48" s="35"/>
      <c r="B48" s="49">
        <v>80132</v>
      </c>
      <c r="C48" s="56"/>
      <c r="D48" s="57" t="s">
        <v>34</v>
      </c>
      <c r="E48" s="55">
        <v>8642654.370000001</v>
      </c>
      <c r="F48" s="42">
        <f>SUM(F49)</f>
        <v>13100</v>
      </c>
      <c r="G48" s="42">
        <f>SUM(G49)</f>
        <v>0</v>
      </c>
      <c r="H48" s="41">
        <f>SUM(E48+F48-G48)</f>
        <v>8655754.370000001</v>
      </c>
    </row>
    <row r="49" spans="1:8" s="18" customFormat="1" ht="12" customHeight="1" x14ac:dyDescent="0.2">
      <c r="A49" s="35"/>
      <c r="B49" s="49"/>
      <c r="C49" s="28"/>
      <c r="D49" s="43" t="s">
        <v>13</v>
      </c>
      <c r="E49" s="44">
        <v>8495437.1600000001</v>
      </c>
      <c r="F49" s="44">
        <f>SUM(F50:F51)</f>
        <v>13100</v>
      </c>
      <c r="G49" s="44">
        <f>SUM(G50:G51)</f>
        <v>0</v>
      </c>
      <c r="H49" s="44">
        <f>SUM(E49+F49-G49)</f>
        <v>8508537.1600000001</v>
      </c>
    </row>
    <row r="50" spans="1:8" s="18" customFormat="1" ht="12" customHeight="1" x14ac:dyDescent="0.2">
      <c r="A50" s="35"/>
      <c r="B50" s="49"/>
      <c r="C50" s="32">
        <v>4010</v>
      </c>
      <c r="D50" s="46" t="s">
        <v>19</v>
      </c>
      <c r="E50" s="47">
        <v>827516.82000000007</v>
      </c>
      <c r="F50" s="47">
        <v>2100</v>
      </c>
      <c r="G50" s="47"/>
      <c r="H50" s="54">
        <f t="shared" ref="H50:H51" si="7">SUM(E50+F50-G50)</f>
        <v>829616.82000000007</v>
      </c>
    </row>
    <row r="51" spans="1:8" s="18" customFormat="1" ht="12" customHeight="1" x14ac:dyDescent="0.2">
      <c r="A51" s="35"/>
      <c r="B51" s="49"/>
      <c r="C51" s="32">
        <v>4790</v>
      </c>
      <c r="D51" s="50" t="s">
        <v>20</v>
      </c>
      <c r="E51" s="47">
        <v>5024508.34</v>
      </c>
      <c r="F51" s="47">
        <v>11000</v>
      </c>
      <c r="G51" s="47"/>
      <c r="H51" s="54">
        <f t="shared" si="7"/>
        <v>5035508.34</v>
      </c>
    </row>
    <row r="52" spans="1:8" s="18" customFormat="1" ht="12" customHeight="1" x14ac:dyDescent="0.2">
      <c r="A52" s="35"/>
      <c r="B52" s="27">
        <v>80134</v>
      </c>
      <c r="C52" s="28"/>
      <c r="D52" s="58" t="s">
        <v>35</v>
      </c>
      <c r="E52" s="55">
        <v>15017349.82</v>
      </c>
      <c r="F52" s="42">
        <f>SUM(F53)</f>
        <v>16500</v>
      </c>
      <c r="G52" s="42">
        <f>SUM(G53)</f>
        <v>0</v>
      </c>
      <c r="H52" s="41">
        <f>SUM(E52+F52-G52)</f>
        <v>15033849.82</v>
      </c>
    </row>
    <row r="53" spans="1:8" s="18" customFormat="1" ht="12" customHeight="1" x14ac:dyDescent="0.2">
      <c r="A53" s="35"/>
      <c r="B53" s="27"/>
      <c r="C53" s="28"/>
      <c r="D53" s="43" t="s">
        <v>13</v>
      </c>
      <c r="E53" s="44">
        <v>14922420.82</v>
      </c>
      <c r="F53" s="44">
        <f>SUM(F54:F54)</f>
        <v>16500</v>
      </c>
      <c r="G53" s="44">
        <f>SUM(G54:G54)</f>
        <v>0</v>
      </c>
      <c r="H53" s="44">
        <f>SUM(E53+F53-G53)</f>
        <v>14938920.82</v>
      </c>
    </row>
    <row r="54" spans="1:8" s="18" customFormat="1" ht="12" customHeight="1" x14ac:dyDescent="0.2">
      <c r="A54" s="35"/>
      <c r="B54" s="27"/>
      <c r="C54" s="59">
        <v>4790</v>
      </c>
      <c r="D54" s="50" t="s">
        <v>20</v>
      </c>
      <c r="E54" s="47">
        <v>9916240.6199999992</v>
      </c>
      <c r="F54" s="47">
        <v>16500</v>
      </c>
      <c r="G54" s="52"/>
      <c r="H54" s="54">
        <f t="shared" ref="H54" si="8">SUM(E54+F54-G54)</f>
        <v>9932740.6199999992</v>
      </c>
    </row>
    <row r="55" spans="1:8" s="18" customFormat="1" ht="22.5" customHeight="1" x14ac:dyDescent="0.2">
      <c r="A55" s="35"/>
      <c r="B55" s="60">
        <v>80140</v>
      </c>
      <c r="C55" s="61"/>
      <c r="D55" s="62" t="s">
        <v>36</v>
      </c>
      <c r="E55" s="55">
        <v>5714293.5800000001</v>
      </c>
      <c r="F55" s="55">
        <f>SUM(F56)</f>
        <v>16500</v>
      </c>
      <c r="G55" s="55">
        <f>SUM(G56)</f>
        <v>0</v>
      </c>
      <c r="H55" s="41">
        <f>SUM(E55+F55-G55)</f>
        <v>5730793.5800000001</v>
      </c>
    </row>
    <row r="56" spans="1:8" s="18" customFormat="1" ht="12" customHeight="1" x14ac:dyDescent="0.2">
      <c r="A56" s="35"/>
      <c r="B56" s="32"/>
      <c r="C56" s="61"/>
      <c r="D56" s="43" t="s">
        <v>13</v>
      </c>
      <c r="E56" s="44">
        <v>5714293.5800000001</v>
      </c>
      <c r="F56" s="44">
        <f>SUM(F57:F57)</f>
        <v>16500</v>
      </c>
      <c r="G56" s="44">
        <f>SUM(G57:G57)</f>
        <v>0</v>
      </c>
      <c r="H56" s="44">
        <f t="shared" ref="H56:H60" si="9">SUM(E56+F56-G56)</f>
        <v>5730793.5800000001</v>
      </c>
    </row>
    <row r="57" spans="1:8" s="18" customFormat="1" ht="12" customHeight="1" x14ac:dyDescent="0.2">
      <c r="A57" s="63"/>
      <c r="B57" s="64"/>
      <c r="C57" s="65" t="s">
        <v>22</v>
      </c>
      <c r="D57" s="66" t="s">
        <v>20</v>
      </c>
      <c r="E57" s="41">
        <v>2459743.08</v>
      </c>
      <c r="F57" s="41">
        <v>16500</v>
      </c>
      <c r="G57" s="41"/>
      <c r="H57" s="41">
        <f t="shared" si="9"/>
        <v>2476243.08</v>
      </c>
    </row>
    <row r="58" spans="1:8" s="18" customFormat="1" ht="12" customHeight="1" x14ac:dyDescent="0.2">
      <c r="A58" s="35"/>
      <c r="B58" s="67">
        <v>80148</v>
      </c>
      <c r="C58" s="51"/>
      <c r="D58" s="40" t="s">
        <v>37</v>
      </c>
      <c r="E58" s="41">
        <v>5485406.8399999999</v>
      </c>
      <c r="F58" s="42">
        <f>SUM(F59)</f>
        <v>4200</v>
      </c>
      <c r="G58" s="42">
        <f>SUM(G59)</f>
        <v>0</v>
      </c>
      <c r="H58" s="41">
        <f t="shared" si="9"/>
        <v>5489606.8399999999</v>
      </c>
    </row>
    <row r="59" spans="1:8" s="18" customFormat="1" ht="12" customHeight="1" x14ac:dyDescent="0.2">
      <c r="A59" s="35"/>
      <c r="B59" s="27"/>
      <c r="C59" s="28"/>
      <c r="D59" s="43" t="s">
        <v>13</v>
      </c>
      <c r="E59" s="45">
        <v>5485406.8399999999</v>
      </c>
      <c r="F59" s="68">
        <f>SUM(F60:F60)</f>
        <v>4200</v>
      </c>
      <c r="G59" s="68">
        <f>SUM(G60:G60)</f>
        <v>0</v>
      </c>
      <c r="H59" s="44">
        <f t="shared" si="9"/>
        <v>5489606.8399999999</v>
      </c>
    </row>
    <row r="60" spans="1:8" s="18" customFormat="1" ht="12" customHeight="1" x14ac:dyDescent="0.2">
      <c r="A60" s="35"/>
      <c r="B60" s="27"/>
      <c r="C60" s="32">
        <v>4010</v>
      </c>
      <c r="D60" s="46" t="s">
        <v>19</v>
      </c>
      <c r="E60" s="48">
        <v>3664595.84</v>
      </c>
      <c r="F60" s="52">
        <v>4200</v>
      </c>
      <c r="G60" s="52"/>
      <c r="H60" s="54">
        <f t="shared" si="9"/>
        <v>3668795.84</v>
      </c>
    </row>
    <row r="61" spans="1:8" s="18" customFormat="1" ht="12" customHeight="1" x14ac:dyDescent="0.2">
      <c r="A61" s="35"/>
      <c r="B61" s="27">
        <v>80149</v>
      </c>
      <c r="C61" s="32"/>
      <c r="D61" s="46" t="s">
        <v>38</v>
      </c>
      <c r="E61" s="48"/>
      <c r="F61" s="52"/>
      <c r="G61" s="52"/>
      <c r="H61" s="54"/>
    </row>
    <row r="62" spans="1:8" s="18" customFormat="1" ht="12" customHeight="1" x14ac:dyDescent="0.2">
      <c r="A62" s="35"/>
      <c r="B62" s="27"/>
      <c r="C62" s="32"/>
      <c r="D62" s="46" t="s">
        <v>39</v>
      </c>
      <c r="E62" s="48"/>
      <c r="F62" s="52"/>
      <c r="G62" s="52"/>
      <c r="H62" s="54"/>
    </row>
    <row r="63" spans="1:8" s="18" customFormat="1" ht="12" customHeight="1" x14ac:dyDescent="0.2">
      <c r="A63" s="35"/>
      <c r="B63" s="27"/>
      <c r="C63" s="32"/>
      <c r="D63" s="46" t="s">
        <v>40</v>
      </c>
      <c r="E63" s="48"/>
      <c r="F63" s="52"/>
      <c r="G63" s="52"/>
      <c r="H63" s="54"/>
    </row>
    <row r="64" spans="1:8" s="18" customFormat="1" ht="12" customHeight="1" x14ac:dyDescent="0.2">
      <c r="A64" s="35"/>
      <c r="B64" s="67"/>
      <c r="C64" s="51"/>
      <c r="D64" s="40" t="s">
        <v>41</v>
      </c>
      <c r="E64" s="41">
        <v>9808543.2600000016</v>
      </c>
      <c r="F64" s="42">
        <f>SUM(F65)</f>
        <v>5500</v>
      </c>
      <c r="G64" s="42">
        <f>SUM(G65)</f>
        <v>0</v>
      </c>
      <c r="H64" s="41">
        <f>SUM(E64+F64-G64)</f>
        <v>9814043.2600000016</v>
      </c>
    </row>
    <row r="65" spans="1:8" s="18" customFormat="1" ht="12" customHeight="1" x14ac:dyDescent="0.2">
      <c r="A65" s="35"/>
      <c r="B65" s="27"/>
      <c r="C65" s="28"/>
      <c r="D65" s="43" t="s">
        <v>13</v>
      </c>
      <c r="E65" s="45">
        <v>4139849.74</v>
      </c>
      <c r="F65" s="68">
        <f>SUM(F66:F66)</f>
        <v>5500</v>
      </c>
      <c r="G65" s="68">
        <f>SUM(G66:G66)</f>
        <v>0</v>
      </c>
      <c r="H65" s="44">
        <f t="shared" ref="H65:H66" si="10">SUM(E65+F65-G65)</f>
        <v>4145349.74</v>
      </c>
    </row>
    <row r="66" spans="1:8" s="18" customFormat="1" ht="12" customHeight="1" x14ac:dyDescent="0.2">
      <c r="A66" s="35"/>
      <c r="B66" s="27"/>
      <c r="C66" s="32">
        <v>4790</v>
      </c>
      <c r="D66" s="50" t="s">
        <v>20</v>
      </c>
      <c r="E66" s="48">
        <v>2900785.74</v>
      </c>
      <c r="F66" s="52">
        <v>5500</v>
      </c>
      <c r="G66" s="52"/>
      <c r="H66" s="54">
        <f t="shared" si="10"/>
        <v>2906285.74</v>
      </c>
    </row>
    <row r="67" spans="1:8" s="18" customFormat="1" ht="12" customHeight="1" x14ac:dyDescent="0.2">
      <c r="A67" s="35"/>
      <c r="B67" s="27">
        <v>80150</v>
      </c>
      <c r="C67" s="51"/>
      <c r="D67" s="69" t="s">
        <v>38</v>
      </c>
      <c r="E67" s="54"/>
      <c r="F67" s="54"/>
      <c r="G67" s="54"/>
      <c r="H67" s="54"/>
    </row>
    <row r="68" spans="1:8" s="18" customFormat="1" ht="12" customHeight="1" x14ac:dyDescent="0.2">
      <c r="A68" s="35"/>
      <c r="B68" s="27"/>
      <c r="C68" s="51"/>
      <c r="D68" s="69" t="s">
        <v>42</v>
      </c>
      <c r="E68" s="54"/>
      <c r="F68" s="54"/>
      <c r="G68" s="54"/>
      <c r="H68" s="54"/>
    </row>
    <row r="69" spans="1:8" s="18" customFormat="1" ht="12" customHeight="1" x14ac:dyDescent="0.2">
      <c r="A69" s="35"/>
      <c r="B69" s="27"/>
      <c r="C69" s="28"/>
      <c r="D69" s="40" t="s">
        <v>43</v>
      </c>
      <c r="E69" s="41">
        <v>18443839.77</v>
      </c>
      <c r="F69" s="42">
        <f>SUM(F70)</f>
        <v>11000</v>
      </c>
      <c r="G69" s="42">
        <f>SUM(G70)</f>
        <v>0</v>
      </c>
      <c r="H69" s="41">
        <f>SUM(E69+F69-G69)</f>
        <v>18454839.77</v>
      </c>
    </row>
    <row r="70" spans="1:8" s="18" customFormat="1" ht="12" customHeight="1" x14ac:dyDescent="0.2">
      <c r="A70" s="35"/>
      <c r="B70" s="27"/>
      <c r="C70" s="28"/>
      <c r="D70" s="43" t="s">
        <v>13</v>
      </c>
      <c r="E70" s="44">
        <v>17460771.759999998</v>
      </c>
      <c r="F70" s="44">
        <f>SUM(F71:F71)</f>
        <v>11000</v>
      </c>
      <c r="G70" s="44">
        <f>SUM(G71:G71)</f>
        <v>0</v>
      </c>
      <c r="H70" s="44">
        <f t="shared" ref="H70:H71" si="11">SUM(E70+F70-G70)</f>
        <v>17471771.759999998</v>
      </c>
    </row>
    <row r="71" spans="1:8" s="18" customFormat="1" ht="12" customHeight="1" x14ac:dyDescent="0.2">
      <c r="A71" s="35"/>
      <c r="B71" s="27"/>
      <c r="C71" s="32">
        <v>4790</v>
      </c>
      <c r="D71" s="50" t="s">
        <v>20</v>
      </c>
      <c r="E71" s="47">
        <v>12544549.76</v>
      </c>
      <c r="F71" s="47">
        <v>11000</v>
      </c>
      <c r="G71" s="52"/>
      <c r="H71" s="54">
        <f t="shared" si="11"/>
        <v>12555549.76</v>
      </c>
    </row>
    <row r="72" spans="1:8" s="18" customFormat="1" ht="12" customHeight="1" x14ac:dyDescent="0.2">
      <c r="A72" s="35"/>
      <c r="B72" s="27">
        <v>80195</v>
      </c>
      <c r="C72" s="28"/>
      <c r="D72" s="40" t="s">
        <v>15</v>
      </c>
      <c r="E72" s="41">
        <v>36051825.57</v>
      </c>
      <c r="F72" s="42">
        <f>SUM(F73)</f>
        <v>0</v>
      </c>
      <c r="G72" s="42">
        <f>SUM(G73)</f>
        <v>571200</v>
      </c>
      <c r="H72" s="41">
        <f>SUM(E72+F72-G72)</f>
        <v>35480625.57</v>
      </c>
    </row>
    <row r="73" spans="1:8" s="18" customFormat="1" ht="12" customHeight="1" x14ac:dyDescent="0.2">
      <c r="A73" s="35"/>
      <c r="B73" s="27"/>
      <c r="C73" s="28"/>
      <c r="D73" s="43" t="s">
        <v>44</v>
      </c>
      <c r="E73" s="45">
        <v>1905694.83</v>
      </c>
      <c r="F73" s="68">
        <f>SUM(F74:F74)</f>
        <v>0</v>
      </c>
      <c r="G73" s="68">
        <f>SUM(G74:G74)</f>
        <v>571200</v>
      </c>
      <c r="H73" s="44">
        <f t="shared" ref="H73" si="12">SUM(E73+F73-G73)</f>
        <v>1334494.83</v>
      </c>
    </row>
    <row r="74" spans="1:8" s="18" customFormat="1" ht="12" customHeight="1" x14ac:dyDescent="0.2">
      <c r="A74" s="35"/>
      <c r="B74" s="67"/>
      <c r="C74" s="49">
        <v>4010</v>
      </c>
      <c r="D74" s="46" t="s">
        <v>19</v>
      </c>
      <c r="E74" s="47">
        <v>611686.86</v>
      </c>
      <c r="F74" s="52"/>
      <c r="G74" s="52">
        <f>(571200)</f>
        <v>571200</v>
      </c>
      <c r="H74" s="47">
        <f>SUM(E74+F74-G74)</f>
        <v>40486.859999999986</v>
      </c>
    </row>
    <row r="75" spans="1:8" s="18" customFormat="1" ht="3.75" customHeight="1" x14ac:dyDescent="0.2">
      <c r="A75" s="70"/>
      <c r="B75" s="70"/>
      <c r="C75" s="71"/>
      <c r="D75" s="72"/>
      <c r="E75" s="41"/>
      <c r="F75" s="41"/>
      <c r="G75" s="41"/>
      <c r="H75" s="41"/>
    </row>
    <row r="76" spans="1:8" s="18" customFormat="1" ht="12.95" customHeight="1" x14ac:dyDescent="0.2"/>
    <row r="77" spans="1:8" s="18" customFormat="1" ht="12.95" customHeight="1" x14ac:dyDescent="0.2"/>
    <row r="78" spans="1:8" s="18" customFormat="1" ht="12.95" customHeight="1" x14ac:dyDescent="0.2"/>
    <row r="79" spans="1:8" s="18" customFormat="1" ht="12.95" customHeight="1" x14ac:dyDescent="0.2"/>
    <row r="80" spans="1:8" s="18" customFormat="1" ht="12.95" customHeight="1" x14ac:dyDescent="0.2"/>
    <row r="81" s="18" customFormat="1" ht="12.95" customHeight="1" x14ac:dyDescent="0.2"/>
    <row r="82" s="18" customFormat="1" ht="12.95" customHeight="1" x14ac:dyDescent="0.2"/>
    <row r="83" s="18" customFormat="1" ht="12.95" customHeight="1" x14ac:dyDescent="0.2"/>
    <row r="84" s="18" customFormat="1" ht="12.95" customHeight="1" x14ac:dyDescent="0.2"/>
    <row r="85" s="18" customFormat="1" ht="12.95" customHeight="1" x14ac:dyDescent="0.2"/>
    <row r="86" s="18" customFormat="1" ht="12.95" customHeight="1" x14ac:dyDescent="0.2"/>
    <row r="87" s="18" customFormat="1" ht="12.95" customHeight="1" x14ac:dyDescent="0.2"/>
    <row r="88" s="18" customFormat="1" ht="12.95" customHeight="1" x14ac:dyDescent="0.2"/>
    <row r="89" s="18" customFormat="1" ht="12.95" customHeight="1" x14ac:dyDescent="0.2"/>
    <row r="90" s="18" customFormat="1" ht="12.95" customHeight="1" x14ac:dyDescent="0.2"/>
    <row r="91" s="18" customFormat="1" ht="12.95" customHeight="1" x14ac:dyDescent="0.2"/>
    <row r="92" s="18" customFormat="1" ht="12.95" customHeight="1" x14ac:dyDescent="0.2"/>
    <row r="93" s="18" customFormat="1" ht="12.95" customHeight="1" x14ac:dyDescent="0.2"/>
    <row r="94" s="18" customFormat="1" ht="12.95" customHeight="1" x14ac:dyDescent="0.2"/>
    <row r="95" s="18" customFormat="1" ht="12.95" customHeight="1" x14ac:dyDescent="0.2"/>
    <row r="96" s="18" customFormat="1" ht="12.95" customHeight="1" x14ac:dyDescent="0.2"/>
    <row r="97" s="18" customFormat="1" ht="12.95" customHeight="1" x14ac:dyDescent="0.2"/>
    <row r="98" s="18" customFormat="1" ht="12.95" customHeight="1" x14ac:dyDescent="0.2"/>
    <row r="99" s="18" customFormat="1" ht="12.95" customHeight="1" x14ac:dyDescent="0.2"/>
    <row r="100" s="18" customFormat="1" ht="12.95" customHeight="1" x14ac:dyDescent="0.2"/>
    <row r="101" s="18" customFormat="1" ht="12.95" customHeight="1" x14ac:dyDescent="0.2"/>
    <row r="102" s="18" customFormat="1" ht="12.95" customHeight="1" x14ac:dyDescent="0.2"/>
    <row r="103" s="18" customFormat="1" ht="12.95" customHeight="1" x14ac:dyDescent="0.2"/>
    <row r="104" s="18" customFormat="1" ht="12.95" customHeight="1" x14ac:dyDescent="0.2"/>
    <row r="105" s="18" customFormat="1" ht="12.95" customHeight="1" x14ac:dyDescent="0.2"/>
    <row r="106" s="18" customFormat="1" ht="12.95" customHeight="1" x14ac:dyDescent="0.2"/>
    <row r="107" s="18" customFormat="1" ht="12.95" customHeight="1" x14ac:dyDescent="0.2"/>
    <row r="108" s="18" customFormat="1" ht="12.95" customHeight="1" x14ac:dyDescent="0.2"/>
    <row r="109" s="18" customFormat="1" ht="12.95" customHeight="1" x14ac:dyDescent="0.2"/>
    <row r="110" s="18" customFormat="1" ht="12.95" customHeight="1" x14ac:dyDescent="0.2"/>
    <row r="111" s="18" customFormat="1" ht="12.95" customHeight="1" x14ac:dyDescent="0.2"/>
    <row r="112" s="18" customFormat="1" ht="12.95" customHeight="1" x14ac:dyDescent="0.2"/>
    <row r="113" s="18" customFormat="1" ht="12.95" customHeight="1" x14ac:dyDescent="0.2"/>
    <row r="114" s="18" customFormat="1" ht="12.95" customHeight="1" x14ac:dyDescent="0.2"/>
    <row r="115" s="18" customFormat="1" ht="12.95" customHeight="1" x14ac:dyDescent="0.2"/>
    <row r="116" s="18" customFormat="1" ht="12.95" customHeight="1" x14ac:dyDescent="0.2"/>
    <row r="117" s="18" customFormat="1" ht="12.95" customHeight="1" x14ac:dyDescent="0.2"/>
    <row r="118" s="18" customFormat="1" ht="12.95" customHeight="1" x14ac:dyDescent="0.2"/>
    <row r="119" s="18" customFormat="1" ht="12.95" customHeight="1" x14ac:dyDescent="0.2"/>
    <row r="120" s="18" customFormat="1" ht="12.95" customHeight="1" x14ac:dyDescent="0.2"/>
    <row r="121" s="18" customFormat="1" ht="12.95" customHeight="1" x14ac:dyDescent="0.2"/>
    <row r="122" s="18" customFormat="1" ht="12.95" customHeight="1" x14ac:dyDescent="0.2"/>
    <row r="123" s="18" customFormat="1" ht="12.95" customHeight="1" x14ac:dyDescent="0.2"/>
    <row r="124" s="18" customFormat="1" ht="12.95" customHeight="1" x14ac:dyDescent="0.2"/>
    <row r="125" s="18" customFormat="1" ht="12.95" customHeight="1" x14ac:dyDescent="0.2"/>
    <row r="126" s="18" customFormat="1" ht="12.95" customHeight="1" x14ac:dyDescent="0.2"/>
    <row r="127" s="18" customFormat="1" ht="12.95" customHeight="1" x14ac:dyDescent="0.2"/>
    <row r="128" s="18" customFormat="1" ht="12.95" customHeight="1" x14ac:dyDescent="0.2"/>
    <row r="129" s="18" customFormat="1" ht="12.95" customHeight="1" x14ac:dyDescent="0.2"/>
    <row r="130" s="18" customFormat="1" ht="12.95" customHeight="1" x14ac:dyDescent="0.2"/>
    <row r="131" s="18" customFormat="1" ht="12.95" customHeight="1" x14ac:dyDescent="0.2"/>
    <row r="132" s="18" customFormat="1" ht="12.95" customHeight="1" x14ac:dyDescent="0.2"/>
    <row r="133" s="18" customFormat="1" ht="12.95" customHeight="1" x14ac:dyDescent="0.2"/>
    <row r="134" s="18" customFormat="1" ht="12.95" customHeight="1" x14ac:dyDescent="0.2"/>
    <row r="135" s="18" customFormat="1" ht="12.95" customHeight="1" x14ac:dyDescent="0.2"/>
    <row r="136" s="18" customFormat="1" ht="12.95" customHeight="1" x14ac:dyDescent="0.2"/>
    <row r="137" s="18" customFormat="1" ht="12.95" customHeight="1" x14ac:dyDescent="0.2"/>
    <row r="138" s="18" customFormat="1" ht="12.95" customHeight="1" x14ac:dyDescent="0.2"/>
    <row r="139" s="18" customFormat="1" ht="12.95" customHeight="1" x14ac:dyDescent="0.2"/>
    <row r="140" s="18" customFormat="1" ht="12.95" customHeight="1" x14ac:dyDescent="0.2"/>
    <row r="141" s="18" customFormat="1" ht="12.95" customHeight="1" x14ac:dyDescent="0.2"/>
    <row r="142" s="18" customFormat="1" ht="12.95" customHeight="1" x14ac:dyDescent="0.2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J12" sqref="J1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Załącznik</vt:lpstr>
      <vt:lpstr>Arkusz1</vt:lpstr>
      <vt:lpstr>Załącznik!Obszar_wydruku</vt:lpstr>
      <vt:lpstr>Załącznik!Tytuły_wydruku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Zarądzenia nr 306/2025 Prezydenta Miasta Włocławek z dn. 10 października 2025 r.</dc:title>
  <dc:creator>Monika Szubska</dc:creator>
  <cp:keywords>Załącznik do Zarądzenia Prezydenta Miasta Włocławek </cp:keywords>
  <cp:lastModifiedBy>Karolina Budziszewska</cp:lastModifiedBy>
  <cp:lastPrinted>2025-10-10T09:16:07Z</cp:lastPrinted>
  <dcterms:created xsi:type="dcterms:W3CDTF">2015-06-05T18:19:34Z</dcterms:created>
  <dcterms:modified xsi:type="dcterms:W3CDTF">2025-10-13T07:16:19Z</dcterms:modified>
</cp:coreProperties>
</file>