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63C547D7-4963-4D51-83FB-69F22CFA6EAF}" xr6:coauthVersionLast="47" xr6:coauthVersionMax="47" xr10:uidLastSave="{00000000-0000-0000-0000-000000000000}"/>
  <bookViews>
    <workbookView xWindow="7170" yWindow="4215" windowWidth="21630" windowHeight="11385" xr2:uid="{00000000-000D-0000-FFFF-FFFF00000000}"/>
  </bookViews>
  <sheets>
    <sheet name="Załącznik" sheetId="7" r:id="rId1"/>
    <sheet name="Arkusz1" sheetId="1" r:id="rId2"/>
  </sheets>
  <definedNames>
    <definedName name="_xlnm._FilterDatabase" localSheetId="0" hidden="1">Załącznik!$A$10:$H$63</definedName>
    <definedName name="_xlnm.Print_Area" localSheetId="0">Załącznik!$A$1:$H$67</definedName>
    <definedName name="_xlnm.Print_Titles" localSheetId="0">Załącznik!$7:$9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" i="7" l="1"/>
  <c r="H65" i="7"/>
  <c r="H64" i="7"/>
  <c r="F63" i="7"/>
  <c r="H63" i="7" s="1"/>
  <c r="G62" i="7"/>
  <c r="G61" i="7" s="1"/>
  <c r="G58" i="7" s="1"/>
  <c r="H57" i="7"/>
  <c r="G56" i="7"/>
  <c r="G55" i="7" s="1"/>
  <c r="F56" i="7"/>
  <c r="F55" i="7" s="1"/>
  <c r="H54" i="7"/>
  <c r="H53" i="7"/>
  <c r="G52" i="7"/>
  <c r="G51" i="7" s="1"/>
  <c r="F52" i="7"/>
  <c r="F51" i="7" s="1"/>
  <c r="H48" i="7"/>
  <c r="G47" i="7"/>
  <c r="G46" i="7" s="1"/>
  <c r="F47" i="7"/>
  <c r="F46" i="7"/>
  <c r="H45" i="7"/>
  <c r="G44" i="7"/>
  <c r="G43" i="7" s="1"/>
  <c r="F44" i="7"/>
  <c r="H40" i="7"/>
  <c r="H39" i="7"/>
  <c r="H38" i="7"/>
  <c r="H37" i="7"/>
  <c r="H36" i="7"/>
  <c r="G36" i="7"/>
  <c r="G35" i="7" s="1"/>
  <c r="G34" i="7" s="1"/>
  <c r="F36" i="7"/>
  <c r="F35" i="7"/>
  <c r="F31" i="7"/>
  <c r="G30" i="7"/>
  <c r="G29" i="7" s="1"/>
  <c r="G28" i="7" s="1"/>
  <c r="H27" i="7"/>
  <c r="G26" i="7"/>
  <c r="G25" i="7" s="1"/>
  <c r="F26" i="7"/>
  <c r="F25" i="7" s="1"/>
  <c r="H25" i="7" s="1"/>
  <c r="H24" i="7"/>
  <c r="G23" i="7"/>
  <c r="G22" i="7" s="1"/>
  <c r="F23" i="7"/>
  <c r="H19" i="7"/>
  <c r="G18" i="7"/>
  <c r="F18" i="7"/>
  <c r="H18" i="7" s="1"/>
  <c r="G17" i="7"/>
  <c r="H16" i="7"/>
  <c r="G15" i="7"/>
  <c r="G14" i="7" s="1"/>
  <c r="F15" i="7"/>
  <c r="H15" i="7" s="1"/>
  <c r="F14" i="7"/>
  <c r="H35" i="7" l="1"/>
  <c r="F17" i="7"/>
  <c r="H17" i="7" s="1"/>
  <c r="G12" i="7"/>
  <c r="G11" i="7" s="1"/>
  <c r="H23" i="7"/>
  <c r="H26" i="7"/>
  <c r="H44" i="7"/>
  <c r="H47" i="7"/>
  <c r="H52" i="7"/>
  <c r="F62" i="7"/>
  <c r="F61" i="7" s="1"/>
  <c r="G21" i="7"/>
  <c r="F34" i="7"/>
  <c r="G41" i="7"/>
  <c r="G50" i="7"/>
  <c r="G49" i="7" s="1"/>
  <c r="H56" i="7"/>
  <c r="H14" i="7"/>
  <c r="G20" i="7"/>
  <c r="G10" i="7" s="1"/>
  <c r="H46" i="7"/>
  <c r="H51" i="7"/>
  <c r="H34" i="7"/>
  <c r="G33" i="7"/>
  <c r="G32" i="7" s="1"/>
  <c r="H55" i="7"/>
  <c r="F50" i="7"/>
  <c r="F22" i="7"/>
  <c r="F30" i="7"/>
  <c r="H31" i="7"/>
  <c r="F43" i="7"/>
  <c r="H61" i="7" l="1"/>
  <c r="F58" i="7"/>
  <c r="H58" i="7" s="1"/>
  <c r="F12" i="7"/>
  <c r="H62" i="7"/>
  <c r="H12" i="7"/>
  <c r="F11" i="7"/>
  <c r="F21" i="7"/>
  <c r="H22" i="7"/>
  <c r="F29" i="7"/>
  <c r="H30" i="7"/>
  <c r="F41" i="7"/>
  <c r="H43" i="7"/>
  <c r="H50" i="7"/>
  <c r="F49" i="7"/>
  <c r="F33" i="7" l="1"/>
  <c r="H41" i="7"/>
  <c r="H21" i="7"/>
  <c r="H29" i="7"/>
  <c r="F28" i="7"/>
  <c r="H28" i="7" s="1"/>
  <c r="H49" i="7"/>
  <c r="H11" i="7"/>
  <c r="F20" i="7" l="1"/>
  <c r="F10" i="7" s="1"/>
  <c r="H10" i="7" s="1"/>
  <c r="H20" i="7"/>
  <c r="F32" i="7"/>
  <c r="H33" i="7"/>
  <c r="H32" i="7" l="1"/>
</calcChain>
</file>

<file path=xl/sharedStrings.xml><?xml version="1.0" encoding="utf-8"?>
<sst xmlns="http://schemas.openxmlformats.org/spreadsheetml/2006/main" count="80" uniqueCount="53">
  <si>
    <t>PREZYDENTA MIASTA WŁOCŁAWEK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</si>
  <si>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</si>
  <si>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</si>
  <si>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</si>
  <si>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</si>
  <si>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</si>
  <si>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</si>
  <si>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</si>
  <si>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</si>
  <si>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</si>
  <si>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</si>
  <si>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</si>
  <si>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Wydatki na zadania własne:</t>
  </si>
  <si>
    <t>zakup usług pozostałych</t>
  </si>
  <si>
    <t xml:space="preserve">składki na Fundusz Pracy oraz Fundusz Solidarnościowy </t>
  </si>
  <si>
    <t>Zmiany w budżecie miasta Włocławek na 2025 rok</t>
  </si>
  <si>
    <t>4210</t>
  </si>
  <si>
    <t>zakup materiałów i wyposażenia</t>
  </si>
  <si>
    <t xml:space="preserve">składki na ubezpieczenia społeczne </t>
  </si>
  <si>
    <t xml:space="preserve">Załącznik </t>
  </si>
  <si>
    <t>DOCHODY OGÓŁEM:</t>
  </si>
  <si>
    <t>Dochody na zadania własne:</t>
  </si>
  <si>
    <t>852</t>
  </si>
  <si>
    <t>Pomoc społeczna</t>
  </si>
  <si>
    <t xml:space="preserve">Zasiłki okresowe, celowe i pomoc w naturze oraz składki </t>
  </si>
  <si>
    <t>na ubezpieczenia emerytalne i rentowe</t>
  </si>
  <si>
    <t>Organ</t>
  </si>
  <si>
    <t>2030</t>
  </si>
  <si>
    <t>dotacja celowa otrzymana z budżetu państwa na realizację własnych zadań bieżących gmin (związków gmin, związków powiatowo-gminnych)</t>
  </si>
  <si>
    <t>Zasiłki stałe</t>
  </si>
  <si>
    <t>Dochody na zadania zlecone:</t>
  </si>
  <si>
    <t>Ośrodki pomocy społecznej</t>
  </si>
  <si>
    <t>2010</t>
  </si>
  <si>
    <t xml:space="preserve">dotacja celowa otrzymana z budżetu państwa na realizację zadań bieżących z zakresu administracji rządowej oraz innych zadań zleconych gminie (związkom gmin, związkom powiatowo-gminnym) ustawami </t>
  </si>
  <si>
    <t>Pomoc dla cudzoziemców</t>
  </si>
  <si>
    <t>Rodzina</t>
  </si>
  <si>
    <t>Świadczenia rodzinne, świadczenie z funduszu alimentacyjnego oraz składki na ubezpieczenia emerytalne i rentowe z ubezpieczenia społecznego</t>
  </si>
  <si>
    <t xml:space="preserve">dotacje celowe otrzymane z budżetu państwa na realizację zadań bieżących z zakresu administracji rządowej oraz innych zadań zleconych gminie (związkom gmin, związkom powiatowo-gminnym) ustawami </t>
  </si>
  <si>
    <t>Gospodarka mieszkaniowa</t>
  </si>
  <si>
    <t>Gospodarowanie mieszkaniowym zasobem gminy</t>
  </si>
  <si>
    <t>Administracja Zasobów Komunalnych</t>
  </si>
  <si>
    <t>wpłaty na Państwowy Fundusz Rehabilitacji Osób Niepełnosprawnych</t>
  </si>
  <si>
    <t>zakup usług remontowych</t>
  </si>
  <si>
    <t>szkolenia pracowników niebędących członkami korpusu służby cywilnej</t>
  </si>
  <si>
    <t>Miejski Ośrodek Pomocy Rodzinie</t>
  </si>
  <si>
    <t>świadczenia społeczne</t>
  </si>
  <si>
    <t>Wydatki na zadania zlecone:</t>
  </si>
  <si>
    <t>Świadczenia rodzinne, świadczenie z funduszu</t>
  </si>
  <si>
    <t>alimentacyjnego oraz składki na ubezpieczenia</t>
  </si>
  <si>
    <t>emerytalne i rentowe z ubezpieczenia społecznego</t>
  </si>
  <si>
    <t>wynagrodzenia osobowe pracowników</t>
  </si>
  <si>
    <t>do Zarządzenia NR 314/2025</t>
  </si>
  <si>
    <t>z dnia 17 października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</si>
</sst>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sz val="11"/>
      <color indexed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8">
    <xf numFmtId="0" fontId="0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16" fillId="0" borderId="0"/>
    <xf numFmtId="0" fontId="4" fillId="0" borderId="0"/>
    <xf numFmtId="0" fontId="3" fillId="0" borderId="0"/>
    <xf numFmtId="0" fontId="2" fillId="0" borderId="0"/>
  </cellStyleXfs>
  <cellXfs count="93">
    <xf numFmtId="0" fontId="0" fillId="0" borderId="0" xfId="0"/>
    <xf numFmtId="0" fontId="13" fillId="0" borderId="5" xfId="2" applyFont="1" applyBorder="1"/>
    <xf numFmtId="0" fontId="13" fillId="0" borderId="3" xfId="2" applyFont="1" applyBorder="1" applyAlignment="1">
      <alignment horizontal="right"/>
    </xf>
    <xf numFmtId="0" fontId="13" fillId="0" borderId="3" xfId="2" applyFont="1" applyBorder="1" applyAlignment="1">
      <alignment horizontal="center"/>
    </xf>
    <xf numFmtId="0" fontId="7" fillId="0" borderId="0" xfId="7" applyFont="1"/>
    <xf numFmtId="49" fontId="7" fillId="0" borderId="0" xfId="7" applyNumberFormat="1" applyFont="1"/>
    <xf numFmtId="0" fontId="7" fillId="0" borderId="0" xfId="7" applyFont="1" applyAlignment="1">
      <alignment horizontal="left"/>
    </xf>
    <xf numFmtId="0" fontId="8" fillId="0" borderId="0" xfId="7" applyFont="1" applyAlignment="1">
      <alignment horizontal="centerContinuous"/>
    </xf>
    <xf numFmtId="49" fontId="8" fillId="0" borderId="0" xfId="7" applyNumberFormat="1" applyFont="1" applyAlignment="1">
      <alignment horizontal="centerContinuous"/>
    </xf>
    <xf numFmtId="0" fontId="9" fillId="0" borderId="0" xfId="7" applyFont="1" applyAlignment="1">
      <alignment horizontal="centerContinuous"/>
    </xf>
    <xf numFmtId="0" fontId="10" fillId="0" borderId="0" xfId="7" applyFont="1"/>
    <xf numFmtId="0" fontId="7" fillId="0" borderId="0" xfId="7" applyFont="1" applyAlignment="1">
      <alignment horizontal="center"/>
    </xf>
    <xf numFmtId="0" fontId="11" fillId="0" borderId="0" xfId="7" applyFont="1" applyAlignment="1">
      <alignment horizontal="center"/>
    </xf>
    <xf numFmtId="0" fontId="7" fillId="0" borderId="1" xfId="7" applyFont="1" applyBorder="1"/>
    <xf numFmtId="49" fontId="7" fillId="0" borderId="1" xfId="7" applyNumberFormat="1" applyFont="1" applyBorder="1"/>
    <xf numFmtId="0" fontId="10" fillId="0" borderId="2" xfId="7" applyFont="1" applyBorder="1"/>
    <xf numFmtId="0" fontId="10" fillId="0" borderId="1" xfId="7" applyFont="1" applyBorder="1" applyAlignment="1">
      <alignment horizontal="center"/>
    </xf>
    <xf numFmtId="3" fontId="7" fillId="0" borderId="1" xfId="7" applyNumberFormat="1" applyFont="1" applyBorder="1"/>
    <xf numFmtId="0" fontId="7" fillId="0" borderId="1" xfId="7" applyFont="1" applyBorder="1" applyAlignment="1">
      <alignment horizontal="center"/>
    </xf>
    <xf numFmtId="0" fontId="12" fillId="0" borderId="0" xfId="7" applyFont="1"/>
    <xf numFmtId="0" fontId="10" fillId="0" borderId="3" xfId="7" applyFont="1" applyBorder="1" applyAlignment="1">
      <alignment horizontal="center"/>
    </xf>
    <xf numFmtId="49" fontId="10" fillId="0" borderId="3" xfId="7" applyNumberFormat="1" applyFont="1" applyBorder="1" applyAlignment="1">
      <alignment horizontal="center"/>
    </xf>
    <xf numFmtId="0" fontId="10" fillId="0" borderId="4" xfId="7" applyFont="1" applyBorder="1" applyAlignment="1">
      <alignment horizontal="center"/>
    </xf>
    <xf numFmtId="3" fontId="10" fillId="0" borderId="3" xfId="7" applyNumberFormat="1" applyFont="1" applyBorder="1" applyAlignment="1">
      <alignment horizontal="center"/>
    </xf>
    <xf numFmtId="0" fontId="10" fillId="0" borderId="5" xfId="7" applyFont="1" applyBorder="1" applyAlignment="1">
      <alignment horizontal="center"/>
    </xf>
    <xf numFmtId="49" fontId="10" fillId="0" borderId="5" xfId="7" applyNumberFormat="1" applyFont="1" applyBorder="1" applyAlignment="1">
      <alignment horizontal="center"/>
    </xf>
    <xf numFmtId="0" fontId="10" fillId="0" borderId="6" xfId="7" applyFont="1" applyBorder="1" applyAlignment="1">
      <alignment horizontal="center"/>
    </xf>
    <xf numFmtId="3" fontId="10" fillId="0" borderId="5" xfId="7" applyNumberFormat="1" applyFont="1" applyBorder="1" applyAlignment="1">
      <alignment horizontal="center"/>
    </xf>
    <xf numFmtId="3" fontId="7" fillId="0" borderId="3" xfId="7" applyNumberFormat="1" applyFont="1" applyBorder="1"/>
    <xf numFmtId="49" fontId="7" fillId="0" borderId="3" xfId="7" applyNumberFormat="1" applyFont="1" applyBorder="1" applyAlignment="1">
      <alignment horizontal="right"/>
    </xf>
    <xf numFmtId="0" fontId="10" fillId="0" borderId="7" xfId="7" applyFont="1" applyBorder="1"/>
    <xf numFmtId="4" fontId="10" fillId="0" borderId="8" xfId="7" applyNumberFormat="1" applyFont="1" applyBorder="1"/>
    <xf numFmtId="0" fontId="10" fillId="0" borderId="9" xfId="7" applyFont="1" applyBorder="1"/>
    <xf numFmtId="4" fontId="10" fillId="0" borderId="10" xfId="7" applyNumberFormat="1" applyFont="1" applyBorder="1"/>
    <xf numFmtId="49" fontId="10" fillId="0" borderId="3" xfId="7" applyNumberFormat="1" applyFont="1" applyBorder="1" applyAlignment="1">
      <alignment horizontal="right"/>
    </xf>
    <xf numFmtId="3" fontId="10" fillId="0" borderId="3" xfId="7" applyNumberFormat="1" applyFont="1" applyBorder="1"/>
    <xf numFmtId="3" fontId="10" fillId="0" borderId="4" xfId="7" applyNumberFormat="1" applyFont="1" applyBorder="1"/>
    <xf numFmtId="4" fontId="10" fillId="0" borderId="10" xfId="7" applyNumberFormat="1" applyFont="1" applyBorder="1" applyAlignment="1">
      <alignment horizontal="right"/>
    </xf>
    <xf numFmtId="0" fontId="7" fillId="0" borderId="3" xfId="7" applyFont="1" applyBorder="1"/>
    <xf numFmtId="3" fontId="7" fillId="0" borderId="4" xfId="7" applyNumberFormat="1" applyFont="1" applyBorder="1"/>
    <xf numFmtId="4" fontId="10" fillId="0" borderId="3" xfId="7" applyNumberFormat="1" applyFont="1" applyBorder="1"/>
    <xf numFmtId="4" fontId="10" fillId="0" borderId="3" xfId="7" applyNumberFormat="1" applyFont="1" applyBorder="1" applyAlignment="1">
      <alignment horizontal="right"/>
    </xf>
    <xf numFmtId="3" fontId="13" fillId="0" borderId="6" xfId="7" applyNumberFormat="1" applyFont="1" applyBorder="1"/>
    <xf numFmtId="4" fontId="7" fillId="0" borderId="5" xfId="7" applyNumberFormat="1" applyFont="1" applyBorder="1"/>
    <xf numFmtId="4" fontId="7" fillId="0" borderId="5" xfId="7" applyNumberFormat="1" applyFont="1" applyBorder="1" applyAlignment="1">
      <alignment horizontal="right"/>
    </xf>
    <xf numFmtId="49" fontId="7" fillId="0" borderId="3" xfId="7" applyNumberFormat="1" applyFont="1" applyBorder="1" applyAlignment="1">
      <alignment horizontal="right" vertical="top"/>
    </xf>
    <xf numFmtId="0" fontId="7" fillId="0" borderId="4" xfId="7" applyFont="1" applyBorder="1" applyAlignment="1">
      <alignment vertical="top" wrapText="1"/>
    </xf>
    <xf numFmtId="4" fontId="13" fillId="0" borderId="3" xfId="7" applyNumberFormat="1" applyFont="1" applyBorder="1" applyAlignment="1">
      <alignment horizontal="right"/>
    </xf>
    <xf numFmtId="4" fontId="7" fillId="0" borderId="3" xfId="7" applyNumberFormat="1" applyFont="1" applyBorder="1" applyAlignment="1">
      <alignment horizontal="right"/>
    </xf>
    <xf numFmtId="0" fontId="13" fillId="0" borderId="5" xfId="7" applyFont="1" applyBorder="1"/>
    <xf numFmtId="4" fontId="7" fillId="0" borderId="3" xfId="7" applyNumberFormat="1" applyFont="1" applyBorder="1"/>
    <xf numFmtId="0" fontId="7" fillId="0" borderId="6" xfId="7" applyFont="1" applyBorder="1"/>
    <xf numFmtId="0" fontId="7" fillId="0" borderId="3" xfId="7" applyFont="1" applyBorder="1" applyAlignment="1">
      <alignment vertical="top" wrapText="1"/>
    </xf>
    <xf numFmtId="0" fontId="7" fillId="0" borderId="3" xfId="7" applyFont="1" applyBorder="1" applyAlignment="1">
      <alignment horizontal="right" vertical="top"/>
    </xf>
    <xf numFmtId="0" fontId="7" fillId="0" borderId="6" xfId="7" applyFont="1" applyBorder="1" applyAlignment="1">
      <alignment wrapText="1"/>
    </xf>
    <xf numFmtId="3" fontId="10" fillId="0" borderId="3" xfId="7" applyNumberFormat="1" applyFont="1" applyBorder="1" applyAlignment="1">
      <alignment horizontal="right"/>
    </xf>
    <xf numFmtId="0" fontId="13" fillId="0" borderId="3" xfId="7" applyFont="1" applyBorder="1" applyAlignment="1">
      <alignment horizontal="right"/>
    </xf>
    <xf numFmtId="49" fontId="13" fillId="0" borderId="3" xfId="7" applyNumberFormat="1" applyFont="1" applyBorder="1" applyAlignment="1">
      <alignment horizontal="center"/>
    </xf>
    <xf numFmtId="0" fontId="13" fillId="0" borderId="3" xfId="7" applyFont="1" applyBorder="1" applyAlignment="1">
      <alignment horizontal="right" vertical="top"/>
    </xf>
    <xf numFmtId="0" fontId="13" fillId="0" borderId="4" xfId="7" applyFont="1" applyBorder="1" applyAlignment="1">
      <alignment wrapText="1"/>
    </xf>
    <xf numFmtId="4" fontId="13" fillId="0" borderId="3" xfId="7" applyNumberFormat="1" applyFont="1" applyBorder="1"/>
    <xf numFmtId="0" fontId="7" fillId="0" borderId="3" xfId="7" applyFont="1" applyBorder="1" applyAlignment="1">
      <alignment horizontal="right"/>
    </xf>
    <xf numFmtId="0" fontId="7" fillId="0" borderId="4" xfId="7" applyFont="1" applyBorder="1"/>
    <xf numFmtId="0" fontId="7" fillId="0" borderId="5" xfId="7" applyFont="1" applyBorder="1"/>
    <xf numFmtId="0" fontId="14" fillId="0" borderId="5" xfId="2" applyFont="1" applyBorder="1" applyAlignment="1">
      <alignment horizontal="right" vertical="top"/>
    </xf>
    <xf numFmtId="0" fontId="14" fillId="0" borderId="5" xfId="2" applyFont="1" applyBorder="1" applyAlignment="1">
      <alignment vertical="center" wrapText="1"/>
    </xf>
    <xf numFmtId="4" fontId="13" fillId="0" borderId="5" xfId="7" applyNumberFormat="1" applyFont="1" applyBorder="1"/>
    <xf numFmtId="3" fontId="13" fillId="0" borderId="3" xfId="7" applyNumberFormat="1" applyFont="1" applyBorder="1"/>
    <xf numFmtId="0" fontId="15" fillId="0" borderId="3" xfId="2" applyFont="1" applyBorder="1" applyAlignment="1">
      <alignment horizontal="center"/>
    </xf>
    <xf numFmtId="0" fontId="15" fillId="0" borderId="3" xfId="2" applyFont="1" applyBorder="1"/>
    <xf numFmtId="0" fontId="15" fillId="0" borderId="3" xfId="2" applyFont="1" applyBorder="1" applyAlignment="1">
      <alignment horizontal="right"/>
    </xf>
    <xf numFmtId="49" fontId="13" fillId="0" borderId="3" xfId="7" applyNumberFormat="1" applyFont="1" applyBorder="1" applyAlignment="1">
      <alignment horizontal="right"/>
    </xf>
    <xf numFmtId="0" fontId="13" fillId="0" borderId="4" xfId="7" applyFont="1" applyBorder="1"/>
    <xf numFmtId="0" fontId="13" fillId="0" borderId="3" xfId="7" applyFont="1" applyBorder="1"/>
    <xf numFmtId="3" fontId="13" fillId="0" borderId="4" xfId="7" applyNumberFormat="1" applyFont="1" applyBorder="1"/>
    <xf numFmtId="4" fontId="13" fillId="0" borderId="5" xfId="7" applyNumberFormat="1" applyFont="1" applyBorder="1" applyAlignment="1">
      <alignment horizontal="right"/>
    </xf>
    <xf numFmtId="0" fontId="13" fillId="0" borderId="3" xfId="2" applyFont="1" applyBorder="1"/>
    <xf numFmtId="0" fontId="12" fillId="0" borderId="5" xfId="7" applyFont="1" applyBorder="1"/>
    <xf numFmtId="49" fontId="12" fillId="0" borderId="5" xfId="7" applyNumberFormat="1" applyFont="1" applyBorder="1" applyAlignment="1">
      <alignment horizontal="right"/>
    </xf>
    <xf numFmtId="0" fontId="12" fillId="0" borderId="6" xfId="7" applyFont="1" applyBorder="1"/>
    <xf numFmtId="0" fontId="1" fillId="0" borderId="0" xfId="7" applyFont="1"/>
    <xf numFmtId="0" fontId="1" fillId="0" borderId="0" xfId="7" applyFont="1" applyAlignment="1">
      <alignment horizontal="centerContinuous"/>
    </xf>
    <xf numFmtId="0" fontId="13" fillId="0" borderId="11" xfId="7" applyFont="1" applyBorder="1" applyAlignment="1">
      <alignment vertical="center" wrapText="1"/>
    </xf>
    <xf numFmtId="4" fontId="13" fillId="0" borderId="11" xfId="7" applyNumberFormat="1" applyFont="1" applyBorder="1"/>
    <xf numFmtId="4" fontId="13" fillId="0" borderId="11" xfId="7" applyNumberFormat="1" applyFont="1" applyBorder="1" applyAlignment="1">
      <alignment horizontal="right"/>
    </xf>
    <xf numFmtId="0" fontId="13" fillId="0" borderId="12" xfId="7" applyFont="1" applyBorder="1" applyAlignment="1">
      <alignment vertical="center"/>
    </xf>
    <xf numFmtId="0" fontId="13" fillId="0" borderId="11" xfId="7" applyFont="1" applyBorder="1"/>
    <xf numFmtId="4" fontId="7" fillId="0" borderId="11" xfId="7" applyNumberFormat="1" applyFont="1" applyBorder="1"/>
    <xf numFmtId="0" fontId="7" fillId="0" borderId="12" xfId="7" applyFont="1" applyBorder="1"/>
    <xf numFmtId="4" fontId="7" fillId="0" borderId="11" xfId="7" applyNumberFormat="1" applyFont="1" applyBorder="1" applyAlignment="1">
      <alignment horizontal="right"/>
    </xf>
    <xf numFmtId="0" fontId="13" fillId="0" borderId="11" xfId="2" applyFont="1" applyBorder="1" applyAlignment="1">
      <alignment wrapText="1"/>
    </xf>
    <xf numFmtId="4" fontId="13" fillId="0" borderId="13" xfId="7" applyNumberFormat="1" applyFont="1" applyBorder="1"/>
    <xf numFmtId="4" fontId="13" fillId="0" borderId="13" xfId="7" applyNumberFormat="1" applyFont="1" applyBorder="1" applyAlignment="1">
      <alignment horizontal="right"/>
    </xf>
  </cellXfs>
  <cellStyles count="8">
    <cellStyle name="Dziesiętny 2" xfId="3" xr:uid="{BFCEA198-B5A6-4EF1-8723-5E8521CAD3DC}"/>
    <cellStyle name="Excel Built-in Normal" xfId="4" xr:uid="{0D973522-5471-440E-B74C-241DCBFE695A}"/>
    <cellStyle name="Normalny" xfId="0" builtinId="0"/>
    <cellStyle name="Normalny 2" xfId="1" xr:uid="{F4A0727A-16F6-4BB8-93B1-4B9086AD85A6}"/>
    <cellStyle name="Normalny 2 2" xfId="2" xr:uid="{BE1E2D28-7667-4594-A8C7-64F906513484}"/>
    <cellStyle name="Normalny 3" xfId="5" xr:uid="{B757048F-EF6F-4793-91AA-B90652AC92F0}"/>
    <cellStyle name="Normalny 4" xfId="6" xr:uid="{B2465C60-8C82-4AA7-8F41-043A6B5FBEE2}"/>
    <cellStyle name="Normalny 5" xfId="7" xr:uid="{48464D48-4D4C-4FF2-985B-7BBEB690427E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7B49B-FA14-453F-839A-1F8105ABC1E2}">
  <sheetPr>
    <tabColor rgb="FFFFFF00"/>
  </sheetPr>
  <dimension ref="A1:H282"/>
  <sheetViews>
    <sheetView tabSelected="1" zoomScale="150" zoomScaleNormal="150" workbookViewId="0"/>
  </sheetViews>
  <sheetFormatPr defaultRowHeight="15" x14ac:dyDescent="0.25"/>
  <cols>
    <col min="1" max="1" width="3.7109375" style="80" customWidth="1"/>
    <col min="2" max="2" width="5.5703125" style="80" customWidth="1"/>
    <col min="3" max="3" width="5" style="80" customWidth="1"/>
    <col min="4" max="4" width="39.5703125" style="80" customWidth="1"/>
    <col min="5" max="5" width="12.7109375" style="80" customWidth="1"/>
    <col min="6" max="6" width="10.5703125" style="80" customWidth="1"/>
    <col min="7" max="7" width="10.85546875" style="80" customWidth="1"/>
    <col min="8" max="8" width="12.7109375" style="80" customWidth="1"/>
    <col min="9" max="9" width="10.28515625" style="80" customWidth="1"/>
    <col min="10" max="16384" width="9.140625" style="80"/>
  </cols>
  <sheetData>
    <row r="1" spans="1:8" ht="12.75" customHeight="1" x14ac:dyDescent="0.25">
      <c r="A1" s="4"/>
      <c r="B1" s="4"/>
      <c r="C1" s="5"/>
      <c r="D1" s="6"/>
      <c r="E1" s="6"/>
      <c r="F1" s="6" t="s">
        <v>19</v>
      </c>
      <c r="G1" s="4"/>
      <c r="H1" s="4"/>
    </row>
    <row r="2" spans="1:8" ht="12.75" customHeight="1" x14ac:dyDescent="0.25">
      <c r="A2" s="4"/>
      <c r="B2" s="4"/>
      <c r="C2" s="5"/>
      <c r="D2" s="6"/>
      <c r="E2" s="6"/>
      <c r="F2" s="6" t="s">
        <v>51</v>
      </c>
      <c r="G2" s="4"/>
      <c r="H2" s="4"/>
    </row>
    <row r="3" spans="1:8" ht="12.75" customHeight="1" x14ac:dyDescent="0.25">
      <c r="A3" s="4"/>
      <c r="B3" s="4"/>
      <c r="C3" s="5"/>
      <c r="D3" s="6"/>
      <c r="E3" s="6"/>
      <c r="F3" s="4" t="s">
        <v>0</v>
      </c>
      <c r="G3" s="4"/>
      <c r="H3" s="4"/>
    </row>
    <row r="4" spans="1:8" ht="12.75" customHeight="1" x14ac:dyDescent="0.25">
      <c r="A4" s="4"/>
      <c r="B4" s="4"/>
      <c r="C4" s="5"/>
      <c r="D4" s="6"/>
      <c r="E4" s="6"/>
      <c r="F4" s="6" t="s">
        <v>52</v>
      </c>
      <c r="G4" s="4"/>
      <c r="H4" s="4"/>
    </row>
    <row r="5" spans="1:8" ht="29.25" customHeight="1" x14ac:dyDescent="0.25">
      <c r="A5" s="7" t="s">
        <v>15</v>
      </c>
      <c r="B5" s="81"/>
      <c r="C5" s="8"/>
      <c r="D5" s="8"/>
      <c r="E5" s="81"/>
      <c r="F5" s="81"/>
      <c r="G5" s="9"/>
      <c r="H5" s="81"/>
    </row>
    <row r="6" spans="1:8" ht="22.5" customHeight="1" x14ac:dyDescent="0.25">
      <c r="A6" s="4"/>
      <c r="B6" s="4"/>
      <c r="C6" s="5"/>
      <c r="D6" s="5"/>
      <c r="E6" s="10"/>
      <c r="F6" s="4"/>
      <c r="G6" s="11"/>
      <c r="H6" s="12" t="s">
        <v>1</v>
      </c>
    </row>
    <row r="7" spans="1:8" s="19" customFormat="1" ht="11.25" x14ac:dyDescent="0.2">
      <c r="A7" s="13"/>
      <c r="B7" s="13"/>
      <c r="C7" s="14"/>
      <c r="D7" s="15"/>
      <c r="E7" s="16" t="s">
        <v>2</v>
      </c>
      <c r="F7" s="17"/>
      <c r="G7" s="18"/>
      <c r="H7" s="16" t="s">
        <v>2</v>
      </c>
    </row>
    <row r="8" spans="1:8" s="19" customFormat="1" ht="11.25" x14ac:dyDescent="0.2">
      <c r="A8" s="20" t="s">
        <v>3</v>
      </c>
      <c r="B8" s="20" t="s">
        <v>4</v>
      </c>
      <c r="C8" s="21" t="s">
        <v>5</v>
      </c>
      <c r="D8" s="22" t="s">
        <v>6</v>
      </c>
      <c r="E8" s="20" t="s">
        <v>7</v>
      </c>
      <c r="F8" s="23" t="s">
        <v>8</v>
      </c>
      <c r="G8" s="20" t="s">
        <v>9</v>
      </c>
      <c r="H8" s="20" t="s">
        <v>10</v>
      </c>
    </row>
    <row r="9" spans="1:8" s="19" customFormat="1" ht="4.5" customHeight="1" x14ac:dyDescent="0.2">
      <c r="A9" s="24"/>
      <c r="B9" s="24"/>
      <c r="C9" s="25"/>
      <c r="D9" s="26"/>
      <c r="E9" s="24"/>
      <c r="F9" s="27"/>
      <c r="G9" s="27"/>
      <c r="H9" s="24"/>
    </row>
    <row r="10" spans="1:8" s="19" customFormat="1" ht="18" customHeight="1" thickBot="1" x14ac:dyDescent="0.25">
      <c r="A10" s="28"/>
      <c r="B10" s="28"/>
      <c r="C10" s="29"/>
      <c r="D10" s="30" t="s">
        <v>20</v>
      </c>
      <c r="E10" s="31">
        <v>1168492326.4399998</v>
      </c>
      <c r="F10" s="31">
        <f>SUM(F11,F20)</f>
        <v>12184807</v>
      </c>
      <c r="G10" s="31">
        <f>SUM(G11,G20)</f>
        <v>0</v>
      </c>
      <c r="H10" s="31">
        <f t="shared" ref="H10:H58" si="0">SUM(E10+F10-G10)</f>
        <v>1180677133.4399998</v>
      </c>
    </row>
    <row r="11" spans="1:8" s="19" customFormat="1" ht="20.25" customHeight="1" thickBot="1" x14ac:dyDescent="0.25">
      <c r="A11" s="28"/>
      <c r="B11" s="28"/>
      <c r="C11" s="29"/>
      <c r="D11" s="32" t="s">
        <v>21</v>
      </c>
      <c r="E11" s="33">
        <v>1078705467.6099999</v>
      </c>
      <c r="F11" s="33">
        <f>SUM(F12,)</f>
        <v>2880000</v>
      </c>
      <c r="G11" s="33">
        <f>SUM(G12,)</f>
        <v>0</v>
      </c>
      <c r="H11" s="33">
        <f t="shared" si="0"/>
        <v>1081585467.6099999</v>
      </c>
    </row>
    <row r="12" spans="1:8" s="19" customFormat="1" ht="18.75" customHeight="1" thickTop="1" thickBot="1" x14ac:dyDescent="0.25">
      <c r="A12" s="34" t="s">
        <v>22</v>
      </c>
      <c r="B12" s="35"/>
      <c r="C12" s="34"/>
      <c r="D12" s="36" t="s">
        <v>23</v>
      </c>
      <c r="E12" s="33">
        <v>29481414.079999998</v>
      </c>
      <c r="F12" s="37">
        <f>SUM(F14,F17)</f>
        <v>2880000</v>
      </c>
      <c r="G12" s="37">
        <f>SUM(G14,G17)</f>
        <v>0</v>
      </c>
      <c r="H12" s="33">
        <f t="shared" si="0"/>
        <v>32361414.079999998</v>
      </c>
    </row>
    <row r="13" spans="1:8" s="19" customFormat="1" ht="12" customHeight="1" thickTop="1" x14ac:dyDescent="0.2">
      <c r="A13" s="28"/>
      <c r="B13" s="38">
        <v>85214</v>
      </c>
      <c r="C13" s="29"/>
      <c r="D13" s="39" t="s">
        <v>24</v>
      </c>
      <c r="E13" s="40"/>
      <c r="F13" s="41"/>
      <c r="G13" s="41"/>
      <c r="H13" s="40"/>
    </row>
    <row r="14" spans="1:8" s="19" customFormat="1" ht="12" customHeight="1" x14ac:dyDescent="0.2">
      <c r="A14" s="28"/>
      <c r="B14" s="38"/>
      <c r="C14" s="29"/>
      <c r="D14" s="42" t="s">
        <v>25</v>
      </c>
      <c r="E14" s="43">
        <v>5802259</v>
      </c>
      <c r="F14" s="44">
        <f>SUM(F15)</f>
        <v>1615000</v>
      </c>
      <c r="G14" s="44">
        <f>SUM(G15)</f>
        <v>0</v>
      </c>
      <c r="H14" s="43">
        <f>SUM(E14+F14-G14)</f>
        <v>7417259</v>
      </c>
    </row>
    <row r="15" spans="1:8" s="19" customFormat="1" ht="12" customHeight="1" x14ac:dyDescent="0.2">
      <c r="A15" s="28"/>
      <c r="B15" s="38"/>
      <c r="C15" s="71"/>
      <c r="D15" s="82" t="s">
        <v>26</v>
      </c>
      <c r="E15" s="83">
        <v>5776341</v>
      </c>
      <c r="F15" s="84">
        <f>SUM(F16)</f>
        <v>1615000</v>
      </c>
      <c r="G15" s="84">
        <f>SUM(G16)</f>
        <v>0</v>
      </c>
      <c r="H15" s="83">
        <f t="shared" ref="H15:H16" si="1">SUM(E15+F15-G15)</f>
        <v>7391341</v>
      </c>
    </row>
    <row r="16" spans="1:8" s="19" customFormat="1" ht="35.25" customHeight="1" x14ac:dyDescent="0.2">
      <c r="A16" s="28"/>
      <c r="B16" s="38"/>
      <c r="C16" s="45" t="s">
        <v>27</v>
      </c>
      <c r="D16" s="46" t="s">
        <v>28</v>
      </c>
      <c r="E16" s="47">
        <v>5776341</v>
      </c>
      <c r="F16" s="48">
        <v>1615000</v>
      </c>
      <c r="G16" s="48"/>
      <c r="H16" s="47">
        <f t="shared" si="1"/>
        <v>7391341</v>
      </c>
    </row>
    <row r="17" spans="1:8" s="19" customFormat="1" ht="12" customHeight="1" x14ac:dyDescent="0.2">
      <c r="A17" s="28"/>
      <c r="B17" s="38">
        <v>85216</v>
      </c>
      <c r="C17" s="29"/>
      <c r="D17" s="49" t="s">
        <v>29</v>
      </c>
      <c r="E17" s="43">
        <v>6614192</v>
      </c>
      <c r="F17" s="44">
        <f t="shared" ref="F17:G17" si="2">SUM(F18)</f>
        <v>1265000</v>
      </c>
      <c r="G17" s="44">
        <f t="shared" si="2"/>
        <v>0</v>
      </c>
      <c r="H17" s="43">
        <f>SUM(E17+F17-G17)</f>
        <v>7879192</v>
      </c>
    </row>
    <row r="18" spans="1:8" s="19" customFormat="1" ht="12" customHeight="1" x14ac:dyDescent="0.2">
      <c r="A18" s="28"/>
      <c r="B18" s="35"/>
      <c r="C18" s="71"/>
      <c r="D18" s="82" t="s">
        <v>26</v>
      </c>
      <c r="E18" s="83">
        <v>6576492</v>
      </c>
      <c r="F18" s="84">
        <f>SUM(F19:F19)</f>
        <v>1265000</v>
      </c>
      <c r="G18" s="84">
        <f>SUM(G19:G19)</f>
        <v>0</v>
      </c>
      <c r="H18" s="83">
        <f t="shared" ref="H18" si="3">SUM(E18+F18-G18)</f>
        <v>7841492</v>
      </c>
    </row>
    <row r="19" spans="1:8" s="19" customFormat="1" ht="34.5" customHeight="1" x14ac:dyDescent="0.2">
      <c r="A19" s="28"/>
      <c r="B19" s="35"/>
      <c r="C19" s="45" t="s">
        <v>27</v>
      </c>
      <c r="D19" s="46" t="s">
        <v>28</v>
      </c>
      <c r="E19" s="50">
        <v>6576492</v>
      </c>
      <c r="F19" s="50">
        <v>1265000</v>
      </c>
      <c r="G19" s="48"/>
      <c r="H19" s="50">
        <f>SUM(E19+F19-G19)</f>
        <v>7841492</v>
      </c>
    </row>
    <row r="20" spans="1:8" s="19" customFormat="1" ht="17.25" customHeight="1" thickBot="1" x14ac:dyDescent="0.25">
      <c r="A20" s="28"/>
      <c r="B20" s="28"/>
      <c r="C20" s="29"/>
      <c r="D20" s="32" t="s">
        <v>30</v>
      </c>
      <c r="E20" s="33">
        <v>58472245.590000004</v>
      </c>
      <c r="F20" s="37">
        <f>SUM(F21,F28)</f>
        <v>9304807</v>
      </c>
      <c r="G20" s="37">
        <f>SUM(G21,G28)</f>
        <v>0</v>
      </c>
      <c r="H20" s="33">
        <f t="shared" si="0"/>
        <v>67777052.590000004</v>
      </c>
    </row>
    <row r="21" spans="1:8" s="19" customFormat="1" ht="17.25" customHeight="1" thickTop="1" thickBot="1" x14ac:dyDescent="0.25">
      <c r="A21" s="35">
        <v>852</v>
      </c>
      <c r="B21" s="35"/>
      <c r="C21" s="34"/>
      <c r="D21" s="36" t="s">
        <v>23</v>
      </c>
      <c r="E21" s="33">
        <v>8484568.5600000005</v>
      </c>
      <c r="F21" s="37">
        <f>SUM(F22,F25)</f>
        <v>46923</v>
      </c>
      <c r="G21" s="37">
        <f>SUM(G22,G25)</f>
        <v>0</v>
      </c>
      <c r="H21" s="37">
        <f>SUM(E21+F21-G21)</f>
        <v>8531491.5600000005</v>
      </c>
    </row>
    <row r="22" spans="1:8" s="19" customFormat="1" ht="12" customHeight="1" thickTop="1" x14ac:dyDescent="0.2">
      <c r="A22" s="35"/>
      <c r="B22" s="38">
        <v>85219</v>
      </c>
      <c r="C22" s="29"/>
      <c r="D22" s="51" t="s">
        <v>31</v>
      </c>
      <c r="E22" s="43">
        <v>185752</v>
      </c>
      <c r="F22" s="44">
        <f>SUM(F23)</f>
        <v>44123</v>
      </c>
      <c r="G22" s="44">
        <f t="shared" ref="F22:G23" si="4">SUM(G23)</f>
        <v>0</v>
      </c>
      <c r="H22" s="43">
        <f t="shared" ref="H22:H27" si="5">SUM(E22+F22-G22)</f>
        <v>229875</v>
      </c>
    </row>
    <row r="23" spans="1:8" s="19" customFormat="1" ht="12" customHeight="1" x14ac:dyDescent="0.2">
      <c r="A23" s="35"/>
      <c r="B23" s="38"/>
      <c r="C23" s="29"/>
      <c r="D23" s="85" t="s">
        <v>26</v>
      </c>
      <c r="E23" s="83">
        <v>185752</v>
      </c>
      <c r="F23" s="84">
        <f t="shared" si="4"/>
        <v>44123</v>
      </c>
      <c r="G23" s="84">
        <f t="shared" si="4"/>
        <v>0</v>
      </c>
      <c r="H23" s="83">
        <f t="shared" si="5"/>
        <v>229875</v>
      </c>
    </row>
    <row r="24" spans="1:8" s="19" customFormat="1" ht="47.25" customHeight="1" x14ac:dyDescent="0.2">
      <c r="A24" s="35"/>
      <c r="B24" s="35"/>
      <c r="C24" s="45" t="s">
        <v>32</v>
      </c>
      <c r="D24" s="52" t="s">
        <v>33</v>
      </c>
      <c r="E24" s="47">
        <v>185752</v>
      </c>
      <c r="F24" s="50">
        <v>44123</v>
      </c>
      <c r="G24" s="50"/>
      <c r="H24" s="47">
        <f t="shared" si="5"/>
        <v>229875</v>
      </c>
    </row>
    <row r="25" spans="1:8" s="19" customFormat="1" ht="12" customHeight="1" x14ac:dyDescent="0.2">
      <c r="A25" s="35"/>
      <c r="B25" s="38">
        <v>85231</v>
      </c>
      <c r="C25" s="29"/>
      <c r="D25" s="51" t="s">
        <v>34</v>
      </c>
      <c r="E25" s="43">
        <v>5400</v>
      </c>
      <c r="F25" s="44">
        <f t="shared" ref="F25:G26" si="6">SUM(F26)</f>
        <v>2800</v>
      </c>
      <c r="G25" s="44">
        <f t="shared" si="6"/>
        <v>0</v>
      </c>
      <c r="H25" s="43">
        <f t="shared" si="5"/>
        <v>8200</v>
      </c>
    </row>
    <row r="26" spans="1:8" s="19" customFormat="1" ht="12" customHeight="1" x14ac:dyDescent="0.2">
      <c r="A26" s="35"/>
      <c r="B26" s="38"/>
      <c r="C26" s="29"/>
      <c r="D26" s="85" t="s">
        <v>26</v>
      </c>
      <c r="E26" s="83">
        <v>5400</v>
      </c>
      <c r="F26" s="84">
        <f t="shared" si="6"/>
        <v>2800</v>
      </c>
      <c r="G26" s="84">
        <f t="shared" si="6"/>
        <v>0</v>
      </c>
      <c r="H26" s="83">
        <f t="shared" si="5"/>
        <v>8200</v>
      </c>
    </row>
    <row r="27" spans="1:8" s="19" customFormat="1" ht="47.25" customHeight="1" x14ac:dyDescent="0.2">
      <c r="A27" s="35"/>
      <c r="B27" s="35"/>
      <c r="C27" s="45" t="s">
        <v>32</v>
      </c>
      <c r="D27" s="52" t="s">
        <v>33</v>
      </c>
      <c r="E27" s="47">
        <v>5400</v>
      </c>
      <c r="F27" s="50">
        <v>2800</v>
      </c>
      <c r="G27" s="50"/>
      <c r="H27" s="47">
        <f t="shared" si="5"/>
        <v>8200</v>
      </c>
    </row>
    <row r="28" spans="1:8" s="19" customFormat="1" ht="12" customHeight="1" thickBot="1" x14ac:dyDescent="0.25">
      <c r="A28" s="35">
        <v>855</v>
      </c>
      <c r="B28" s="35"/>
      <c r="C28" s="34"/>
      <c r="D28" s="36" t="s">
        <v>35</v>
      </c>
      <c r="E28" s="37">
        <v>45000223</v>
      </c>
      <c r="F28" s="37">
        <f>SUM(F29)</f>
        <v>9257884</v>
      </c>
      <c r="G28" s="37">
        <f>SUM(G29)</f>
        <v>0</v>
      </c>
      <c r="H28" s="37">
        <f t="shared" si="0"/>
        <v>54258107</v>
      </c>
    </row>
    <row r="29" spans="1:8" s="19" customFormat="1" ht="34.5" customHeight="1" thickTop="1" x14ac:dyDescent="0.2">
      <c r="A29" s="35"/>
      <c r="B29" s="53">
        <v>85502</v>
      </c>
      <c r="C29" s="29"/>
      <c r="D29" s="54" t="s">
        <v>36</v>
      </c>
      <c r="E29" s="43">
        <v>44212353</v>
      </c>
      <c r="F29" s="44">
        <f t="shared" ref="F29:G29" si="7">SUM(F30)</f>
        <v>9257884</v>
      </c>
      <c r="G29" s="44">
        <f t="shared" si="7"/>
        <v>0</v>
      </c>
      <c r="H29" s="43">
        <f t="shared" ref="H29:H31" si="8">SUM(E29+F29-G29)</f>
        <v>53470237</v>
      </c>
    </row>
    <row r="30" spans="1:8" s="19" customFormat="1" ht="12" customHeight="1" x14ac:dyDescent="0.2">
      <c r="A30" s="35"/>
      <c r="B30" s="38"/>
      <c r="C30" s="29"/>
      <c r="D30" s="85" t="s">
        <v>26</v>
      </c>
      <c r="E30" s="83">
        <v>44212353</v>
      </c>
      <c r="F30" s="84">
        <f>SUM(F31:F31)</f>
        <v>9257884</v>
      </c>
      <c r="G30" s="84">
        <f>SUM(G31:G31)</f>
        <v>0</v>
      </c>
      <c r="H30" s="83">
        <f t="shared" si="8"/>
        <v>53470237</v>
      </c>
    </row>
    <row r="31" spans="1:8" s="19" customFormat="1" ht="47.25" customHeight="1" x14ac:dyDescent="0.2">
      <c r="A31" s="35"/>
      <c r="B31" s="35"/>
      <c r="C31" s="45" t="s">
        <v>32</v>
      </c>
      <c r="D31" s="52" t="s">
        <v>37</v>
      </c>
      <c r="E31" s="47">
        <v>44167833</v>
      </c>
      <c r="F31" s="48">
        <f>9227884+30000</f>
        <v>9257884</v>
      </c>
      <c r="G31" s="48"/>
      <c r="H31" s="47">
        <f t="shared" si="8"/>
        <v>53425717</v>
      </c>
    </row>
    <row r="32" spans="1:8" s="19" customFormat="1" ht="20.25" customHeight="1" thickBot="1" x14ac:dyDescent="0.25">
      <c r="A32" s="38"/>
      <c r="B32" s="38"/>
      <c r="C32" s="29"/>
      <c r="D32" s="30" t="s">
        <v>11</v>
      </c>
      <c r="E32" s="31">
        <v>1360127678.0199997</v>
      </c>
      <c r="F32" s="31">
        <f>SUM(F33,F49)</f>
        <v>12786807</v>
      </c>
      <c r="G32" s="31">
        <f>SUM(G33,G49)</f>
        <v>602000</v>
      </c>
      <c r="H32" s="31">
        <f>SUM(E32+F32-G32)</f>
        <v>1372312485.0199997</v>
      </c>
    </row>
    <row r="33" spans="1:8" s="19" customFormat="1" ht="18.75" customHeight="1" thickBot="1" x14ac:dyDescent="0.25">
      <c r="A33" s="38"/>
      <c r="B33" s="38"/>
      <c r="C33" s="29"/>
      <c r="D33" s="32" t="s">
        <v>12</v>
      </c>
      <c r="E33" s="33">
        <v>1270340962.1299999</v>
      </c>
      <c r="F33" s="33">
        <f>SUM(F34,F41)</f>
        <v>3482000</v>
      </c>
      <c r="G33" s="33">
        <f>SUM(G34,G41)</f>
        <v>602000</v>
      </c>
      <c r="H33" s="33">
        <f t="shared" ref="H33:H41" si="9">SUM(E33+F33-G33)</f>
        <v>1273220962.1299999</v>
      </c>
    </row>
    <row r="34" spans="1:8" s="19" customFormat="1" ht="18.75" customHeight="1" thickTop="1" thickBot="1" x14ac:dyDescent="0.25">
      <c r="A34" s="55">
        <v>700</v>
      </c>
      <c r="B34" s="55"/>
      <c r="C34" s="34"/>
      <c r="D34" s="36" t="s">
        <v>38</v>
      </c>
      <c r="E34" s="33">
        <v>101475554.72</v>
      </c>
      <c r="F34" s="37">
        <f>SUM(F35,)</f>
        <v>602000</v>
      </c>
      <c r="G34" s="37">
        <f>SUM(G35,)</f>
        <v>602000</v>
      </c>
      <c r="H34" s="33">
        <f t="shared" si="9"/>
        <v>101475554.72</v>
      </c>
    </row>
    <row r="35" spans="1:8" s="19" customFormat="1" ht="12" customHeight="1" thickTop="1" x14ac:dyDescent="0.2">
      <c r="A35" s="55"/>
      <c r="B35" s="56">
        <v>70007</v>
      </c>
      <c r="C35" s="57"/>
      <c r="D35" s="49" t="s">
        <v>39</v>
      </c>
      <c r="E35" s="43">
        <v>49484956.719999999</v>
      </c>
      <c r="F35" s="44">
        <f>SUM(F36,)</f>
        <v>602000</v>
      </c>
      <c r="G35" s="44">
        <f>SUM(G36,)</f>
        <v>602000</v>
      </c>
      <c r="H35" s="43">
        <f t="shared" si="9"/>
        <v>49484956.719999999</v>
      </c>
    </row>
    <row r="36" spans="1:8" s="19" customFormat="1" ht="12" customHeight="1" x14ac:dyDescent="0.2">
      <c r="A36" s="55"/>
      <c r="B36" s="2"/>
      <c r="C36" s="2"/>
      <c r="D36" s="86" t="s">
        <v>40</v>
      </c>
      <c r="E36" s="87">
        <v>49295399.219999999</v>
      </c>
      <c r="F36" s="84">
        <f>SUM(F37:F40)</f>
        <v>602000</v>
      </c>
      <c r="G36" s="84">
        <f>SUM(G37:G40)</f>
        <v>602000</v>
      </c>
      <c r="H36" s="83">
        <f>SUM(E36+F36-G36)</f>
        <v>49295399.219999999</v>
      </c>
    </row>
    <row r="37" spans="1:8" s="19" customFormat="1" ht="24" customHeight="1" x14ac:dyDescent="0.2">
      <c r="A37" s="55"/>
      <c r="B37" s="3"/>
      <c r="C37" s="58">
        <v>4140</v>
      </c>
      <c r="D37" s="59" t="s">
        <v>41</v>
      </c>
      <c r="E37" s="60">
        <v>24433</v>
      </c>
      <c r="F37" s="47"/>
      <c r="G37" s="47">
        <v>2000</v>
      </c>
      <c r="H37" s="50">
        <f t="shared" ref="H37:H40" si="10">SUM(E37+F37-G37)</f>
        <v>22433</v>
      </c>
    </row>
    <row r="38" spans="1:8" s="19" customFormat="1" ht="12" customHeight="1" x14ac:dyDescent="0.2">
      <c r="A38" s="38"/>
      <c r="B38" s="38"/>
      <c r="C38" s="61">
        <v>4270</v>
      </c>
      <c r="D38" s="62" t="s">
        <v>42</v>
      </c>
      <c r="E38" s="60">
        <v>7429829.8499999996</v>
      </c>
      <c r="F38" s="60"/>
      <c r="G38" s="60">
        <v>600000</v>
      </c>
      <c r="H38" s="50">
        <f t="shared" si="10"/>
        <v>6829829.8499999996</v>
      </c>
    </row>
    <row r="39" spans="1:8" s="19" customFormat="1" ht="12" customHeight="1" x14ac:dyDescent="0.2">
      <c r="A39" s="38"/>
      <c r="B39" s="38"/>
      <c r="C39" s="61">
        <v>4300</v>
      </c>
      <c r="D39" s="62" t="s">
        <v>13</v>
      </c>
      <c r="E39" s="60">
        <v>4080000</v>
      </c>
      <c r="F39" s="60">
        <v>600000</v>
      </c>
      <c r="G39" s="60"/>
      <c r="H39" s="50">
        <f t="shared" si="10"/>
        <v>4680000</v>
      </c>
    </row>
    <row r="40" spans="1:8" s="19" customFormat="1" ht="23.25" customHeight="1" x14ac:dyDescent="0.2">
      <c r="A40" s="63"/>
      <c r="B40" s="63"/>
      <c r="C40" s="64">
        <v>4700</v>
      </c>
      <c r="D40" s="65" t="s">
        <v>43</v>
      </c>
      <c r="E40" s="66">
        <v>5000</v>
      </c>
      <c r="F40" s="66">
        <v>2000</v>
      </c>
      <c r="G40" s="66"/>
      <c r="H40" s="43">
        <f t="shared" si="10"/>
        <v>7000</v>
      </c>
    </row>
    <row r="41" spans="1:8" s="19" customFormat="1" ht="12" customHeight="1" thickBot="1" x14ac:dyDescent="0.25">
      <c r="A41" s="35">
        <v>852</v>
      </c>
      <c r="B41" s="35"/>
      <c r="C41" s="34"/>
      <c r="D41" s="36" t="s">
        <v>23</v>
      </c>
      <c r="E41" s="33">
        <v>93861339.469999984</v>
      </c>
      <c r="F41" s="37">
        <f>SUM(F43,F46)</f>
        <v>2880000</v>
      </c>
      <c r="G41" s="37">
        <f>SUM(G43,G46)</f>
        <v>0</v>
      </c>
      <c r="H41" s="33">
        <f t="shared" si="9"/>
        <v>96741339.469999984</v>
      </c>
    </row>
    <row r="42" spans="1:8" s="19" customFormat="1" ht="12" customHeight="1" thickTop="1" x14ac:dyDescent="0.2">
      <c r="A42" s="38"/>
      <c r="B42" s="38">
        <v>85214</v>
      </c>
      <c r="C42" s="29"/>
      <c r="D42" s="39" t="s">
        <v>24</v>
      </c>
      <c r="E42" s="40"/>
      <c r="F42" s="41"/>
      <c r="G42" s="41"/>
      <c r="H42" s="40"/>
    </row>
    <row r="43" spans="1:8" s="19" customFormat="1" ht="12" customHeight="1" x14ac:dyDescent="0.2">
      <c r="A43" s="38"/>
      <c r="B43" s="38"/>
      <c r="C43" s="29"/>
      <c r="D43" s="42" t="s">
        <v>25</v>
      </c>
      <c r="E43" s="43">
        <v>7102945</v>
      </c>
      <c r="F43" s="44">
        <f>SUM(F44)</f>
        <v>1615000</v>
      </c>
      <c r="G43" s="44">
        <f>SUM(G44)</f>
        <v>0</v>
      </c>
      <c r="H43" s="43">
        <f>SUM(E43+F43-G43)</f>
        <v>8717945</v>
      </c>
    </row>
    <row r="44" spans="1:8" s="19" customFormat="1" ht="12" customHeight="1" x14ac:dyDescent="0.2">
      <c r="A44" s="38"/>
      <c r="B44" s="38"/>
      <c r="C44" s="71"/>
      <c r="D44" s="88" t="s">
        <v>44</v>
      </c>
      <c r="E44" s="83">
        <v>7077227</v>
      </c>
      <c r="F44" s="89">
        <f>SUM(F45:F45)</f>
        <v>1615000</v>
      </c>
      <c r="G44" s="89">
        <f>SUM(G45:G45)</f>
        <v>0</v>
      </c>
      <c r="H44" s="87">
        <f t="shared" ref="H44:H45" si="11">SUM(E44+F44-G44)</f>
        <v>8692227</v>
      </c>
    </row>
    <row r="45" spans="1:8" s="19" customFormat="1" ht="12" customHeight="1" x14ac:dyDescent="0.2">
      <c r="A45" s="38"/>
      <c r="B45" s="38"/>
      <c r="C45" s="61">
        <v>3110</v>
      </c>
      <c r="D45" s="62" t="s">
        <v>45</v>
      </c>
      <c r="E45" s="47">
        <v>6947699</v>
      </c>
      <c r="F45" s="47">
        <v>1615000</v>
      </c>
      <c r="G45" s="47"/>
      <c r="H45" s="48">
        <f t="shared" si="11"/>
        <v>8562699</v>
      </c>
    </row>
    <row r="46" spans="1:8" s="19" customFormat="1" ht="12" customHeight="1" x14ac:dyDescent="0.2">
      <c r="A46" s="38"/>
      <c r="B46" s="2">
        <v>85216</v>
      </c>
      <c r="C46" s="2"/>
      <c r="D46" s="1" t="s">
        <v>29</v>
      </c>
      <c r="E46" s="66">
        <v>6614670</v>
      </c>
      <c r="F46" s="43">
        <f>SUM(F47,)</f>
        <v>1265000</v>
      </c>
      <c r="G46" s="43">
        <f>SUM(G47,)</f>
        <v>0</v>
      </c>
      <c r="H46" s="43">
        <f>SUM(E46+F46-G46)</f>
        <v>7879670</v>
      </c>
    </row>
    <row r="47" spans="1:8" s="19" customFormat="1" ht="12" customHeight="1" x14ac:dyDescent="0.2">
      <c r="A47" s="38"/>
      <c r="B47" s="38"/>
      <c r="C47" s="71"/>
      <c r="D47" s="88" t="s">
        <v>44</v>
      </c>
      <c r="E47" s="83">
        <v>6576970</v>
      </c>
      <c r="F47" s="84">
        <f>SUM(F48:F48)</f>
        <v>1265000</v>
      </c>
      <c r="G47" s="84">
        <f>SUM(G48:G48)</f>
        <v>0</v>
      </c>
      <c r="H47" s="83">
        <f t="shared" ref="H47:H48" si="12">SUM(E47+F47-G47)</f>
        <v>7841970</v>
      </c>
    </row>
    <row r="48" spans="1:8" s="19" customFormat="1" ht="12" customHeight="1" x14ac:dyDescent="0.2">
      <c r="A48" s="38"/>
      <c r="B48" s="38"/>
      <c r="C48" s="61">
        <v>3110</v>
      </c>
      <c r="D48" s="62" t="s">
        <v>45</v>
      </c>
      <c r="E48" s="60">
        <v>6574970</v>
      </c>
      <c r="F48" s="48">
        <v>1265000</v>
      </c>
      <c r="G48" s="48"/>
      <c r="H48" s="48">
        <f t="shared" si="12"/>
        <v>7839970</v>
      </c>
    </row>
    <row r="49" spans="1:8" s="19" customFormat="1" ht="19.149999999999999" customHeight="1" thickBot="1" x14ac:dyDescent="0.25">
      <c r="A49" s="67"/>
      <c r="B49" s="38"/>
      <c r="C49" s="61"/>
      <c r="D49" s="32" t="s">
        <v>46</v>
      </c>
      <c r="E49" s="33">
        <v>58472102.649999999</v>
      </c>
      <c r="F49" s="33">
        <f>SUM(F50,F58)</f>
        <v>9304807</v>
      </c>
      <c r="G49" s="33">
        <f>SUM(G50,G58)</f>
        <v>0</v>
      </c>
      <c r="H49" s="33">
        <f t="shared" si="0"/>
        <v>67776909.650000006</v>
      </c>
    </row>
    <row r="50" spans="1:8" s="19" customFormat="1" ht="19.149999999999999" customHeight="1" thickTop="1" thickBot="1" x14ac:dyDescent="0.25">
      <c r="A50" s="68">
        <v>852</v>
      </c>
      <c r="B50" s="68"/>
      <c r="C50" s="2"/>
      <c r="D50" s="69" t="s">
        <v>23</v>
      </c>
      <c r="E50" s="33">
        <v>8484568.5599999987</v>
      </c>
      <c r="F50" s="33">
        <f>SUM(F51,F55)</f>
        <v>46923</v>
      </c>
      <c r="G50" s="33">
        <f>SUM(G51,G55)</f>
        <v>0</v>
      </c>
      <c r="H50" s="33">
        <f t="shared" si="0"/>
        <v>8531491.5599999987</v>
      </c>
    </row>
    <row r="51" spans="1:8" s="19" customFormat="1" ht="12" customHeight="1" thickTop="1" x14ac:dyDescent="0.2">
      <c r="A51" s="68"/>
      <c r="B51" s="38">
        <v>85219</v>
      </c>
      <c r="C51" s="29"/>
      <c r="D51" s="51" t="s">
        <v>31</v>
      </c>
      <c r="E51" s="66">
        <v>185752</v>
      </c>
      <c r="F51" s="44">
        <f>SUM(F52)</f>
        <v>44123</v>
      </c>
      <c r="G51" s="44">
        <f>SUM(G52)</f>
        <v>0</v>
      </c>
      <c r="H51" s="43">
        <f t="shared" ref="H51:H57" si="13">SUM(E51+F51-G51)</f>
        <v>229875</v>
      </c>
    </row>
    <row r="52" spans="1:8" s="19" customFormat="1" ht="12" customHeight="1" x14ac:dyDescent="0.2">
      <c r="A52" s="68"/>
      <c r="B52" s="3"/>
      <c r="C52" s="70"/>
      <c r="D52" s="90" t="s">
        <v>44</v>
      </c>
      <c r="E52" s="91">
        <v>185752</v>
      </c>
      <c r="F52" s="89">
        <f>SUM(F53:F54)</f>
        <v>44123</v>
      </c>
      <c r="G52" s="89">
        <f>SUM(G53:G54)</f>
        <v>0</v>
      </c>
      <c r="H52" s="87">
        <f t="shared" si="13"/>
        <v>229875</v>
      </c>
    </row>
    <row r="53" spans="1:8" s="19" customFormat="1" ht="12" customHeight="1" x14ac:dyDescent="0.2">
      <c r="A53" s="68"/>
      <c r="B53" s="3"/>
      <c r="C53" s="61">
        <v>3110</v>
      </c>
      <c r="D53" s="62" t="s">
        <v>45</v>
      </c>
      <c r="E53" s="60">
        <v>183007</v>
      </c>
      <c r="F53" s="47">
        <v>43470</v>
      </c>
      <c r="G53" s="47"/>
      <c r="H53" s="47">
        <f t="shared" si="13"/>
        <v>226477</v>
      </c>
    </row>
    <row r="54" spans="1:8" s="19" customFormat="1" ht="12" customHeight="1" x14ac:dyDescent="0.2">
      <c r="A54" s="68"/>
      <c r="B54" s="38"/>
      <c r="C54" s="71" t="s">
        <v>16</v>
      </c>
      <c r="D54" s="72" t="s">
        <v>17</v>
      </c>
      <c r="E54" s="60">
        <v>2745</v>
      </c>
      <c r="F54" s="60">
        <v>653</v>
      </c>
      <c r="G54" s="60"/>
      <c r="H54" s="47">
        <f t="shared" si="13"/>
        <v>3398</v>
      </c>
    </row>
    <row r="55" spans="1:8" s="19" customFormat="1" ht="12" customHeight="1" x14ac:dyDescent="0.2">
      <c r="A55" s="38"/>
      <c r="B55" s="38">
        <v>85231</v>
      </c>
      <c r="C55" s="29"/>
      <c r="D55" s="51" t="s">
        <v>34</v>
      </c>
      <c r="E55" s="66">
        <v>5400</v>
      </c>
      <c r="F55" s="44">
        <f>SUM(F56)</f>
        <v>2800</v>
      </c>
      <c r="G55" s="44">
        <f>SUM(G56)</f>
        <v>0</v>
      </c>
      <c r="H55" s="43">
        <f t="shared" si="13"/>
        <v>8200</v>
      </c>
    </row>
    <row r="56" spans="1:8" s="19" customFormat="1" ht="12" customHeight="1" x14ac:dyDescent="0.2">
      <c r="A56" s="38"/>
      <c r="B56" s="2"/>
      <c r="C56" s="70"/>
      <c r="D56" s="90" t="s">
        <v>44</v>
      </c>
      <c r="E56" s="91">
        <v>5400</v>
      </c>
      <c r="F56" s="89">
        <f>SUM(F57:F57)</f>
        <v>2800</v>
      </c>
      <c r="G56" s="89">
        <f>SUM(G57:G57)</f>
        <v>0</v>
      </c>
      <c r="H56" s="87">
        <f t="shared" si="13"/>
        <v>8200</v>
      </c>
    </row>
    <row r="57" spans="1:8" s="19" customFormat="1" ht="12" customHeight="1" x14ac:dyDescent="0.2">
      <c r="A57" s="38"/>
      <c r="B57" s="61"/>
      <c r="C57" s="61">
        <v>3110</v>
      </c>
      <c r="D57" s="62" t="s">
        <v>45</v>
      </c>
      <c r="E57" s="60">
        <v>5400</v>
      </c>
      <c r="F57" s="60">
        <v>2800</v>
      </c>
      <c r="G57" s="60"/>
      <c r="H57" s="48">
        <f t="shared" si="13"/>
        <v>8200</v>
      </c>
    </row>
    <row r="58" spans="1:8" s="19" customFormat="1" ht="12" customHeight="1" thickBot="1" x14ac:dyDescent="0.25">
      <c r="A58" s="35">
        <v>855</v>
      </c>
      <c r="B58" s="35"/>
      <c r="C58" s="34"/>
      <c r="D58" s="36" t="s">
        <v>35</v>
      </c>
      <c r="E58" s="37">
        <v>45000223</v>
      </c>
      <c r="F58" s="33">
        <f>SUM(F61)</f>
        <v>9257884</v>
      </c>
      <c r="G58" s="33">
        <f>SUM(G61)</f>
        <v>0</v>
      </c>
      <c r="H58" s="33">
        <f t="shared" si="0"/>
        <v>54258107</v>
      </c>
    </row>
    <row r="59" spans="1:8" s="19" customFormat="1" ht="12" customHeight="1" thickTop="1" x14ac:dyDescent="0.2">
      <c r="A59" s="35"/>
      <c r="B59" s="73">
        <v>85502</v>
      </c>
      <c r="C59" s="71"/>
      <c r="D59" s="74" t="s">
        <v>47</v>
      </c>
      <c r="E59" s="41"/>
      <c r="F59" s="40"/>
      <c r="G59" s="40"/>
      <c r="H59" s="40"/>
    </row>
    <row r="60" spans="1:8" s="19" customFormat="1" ht="12" customHeight="1" x14ac:dyDescent="0.2">
      <c r="A60" s="35"/>
      <c r="B60" s="73"/>
      <c r="C60" s="71"/>
      <c r="D60" s="74" t="s">
        <v>48</v>
      </c>
      <c r="E60" s="41"/>
      <c r="F60" s="40"/>
      <c r="G60" s="40"/>
      <c r="H60" s="40"/>
    </row>
    <row r="61" spans="1:8" s="19" customFormat="1" ht="12" customHeight="1" x14ac:dyDescent="0.2">
      <c r="A61" s="35"/>
      <c r="B61" s="73"/>
      <c r="C61" s="71"/>
      <c r="D61" s="42" t="s">
        <v>49</v>
      </c>
      <c r="E61" s="75">
        <v>44212353</v>
      </c>
      <c r="F61" s="44">
        <f t="shared" ref="F61:G61" si="14">SUM(F62)</f>
        <v>9257884</v>
      </c>
      <c r="G61" s="44">
        <f t="shared" si="14"/>
        <v>0</v>
      </c>
      <c r="H61" s="43">
        <f t="shared" ref="H61:H66" si="15">SUM(E61+F61-G61)</f>
        <v>53470237</v>
      </c>
    </row>
    <row r="62" spans="1:8" s="19" customFormat="1" ht="12" customHeight="1" x14ac:dyDescent="0.2">
      <c r="A62" s="35"/>
      <c r="B62" s="73"/>
      <c r="C62" s="29"/>
      <c r="D62" s="90" t="s">
        <v>44</v>
      </c>
      <c r="E62" s="92">
        <v>44167833</v>
      </c>
      <c r="F62" s="89">
        <f>SUM(F63:F66)</f>
        <v>9257884</v>
      </c>
      <c r="G62" s="89">
        <f>SUM(G63:G66)</f>
        <v>0</v>
      </c>
      <c r="H62" s="87">
        <f t="shared" si="15"/>
        <v>53425717</v>
      </c>
    </row>
    <row r="63" spans="1:8" s="19" customFormat="1" ht="12" customHeight="1" x14ac:dyDescent="0.2">
      <c r="A63" s="35"/>
      <c r="B63" s="3"/>
      <c r="C63" s="2">
        <v>3110</v>
      </c>
      <c r="D63" s="76" t="s">
        <v>45</v>
      </c>
      <c r="E63" s="47">
        <v>38649449</v>
      </c>
      <c r="F63" s="60">
        <f>30000+8460132</f>
        <v>8490132</v>
      </c>
      <c r="G63" s="60"/>
      <c r="H63" s="48">
        <f t="shared" si="15"/>
        <v>47139581</v>
      </c>
    </row>
    <row r="64" spans="1:8" s="19" customFormat="1" ht="12" customHeight="1" x14ac:dyDescent="0.2">
      <c r="A64" s="35"/>
      <c r="B64" s="3"/>
      <c r="C64" s="61">
        <v>4010</v>
      </c>
      <c r="D64" s="62" t="s">
        <v>50</v>
      </c>
      <c r="E64" s="47">
        <v>997934</v>
      </c>
      <c r="F64" s="60">
        <v>241109</v>
      </c>
      <c r="G64" s="60"/>
      <c r="H64" s="48">
        <f t="shared" si="15"/>
        <v>1239043</v>
      </c>
    </row>
    <row r="65" spans="1:8" s="19" customFormat="1" ht="12" customHeight="1" x14ac:dyDescent="0.2">
      <c r="A65" s="35"/>
      <c r="B65" s="3"/>
      <c r="C65" s="56">
        <v>4110</v>
      </c>
      <c r="D65" s="72" t="s">
        <v>18</v>
      </c>
      <c r="E65" s="47">
        <v>4342596</v>
      </c>
      <c r="F65" s="60">
        <v>525049</v>
      </c>
      <c r="G65" s="60"/>
      <c r="H65" s="48">
        <f t="shared" si="15"/>
        <v>4867645</v>
      </c>
    </row>
    <row r="66" spans="1:8" s="19" customFormat="1" ht="12" customHeight="1" x14ac:dyDescent="0.2">
      <c r="A66" s="35"/>
      <c r="B66" s="3"/>
      <c r="C66" s="61">
        <v>4120</v>
      </c>
      <c r="D66" s="62" t="s">
        <v>14</v>
      </c>
      <c r="E66" s="47">
        <v>23726</v>
      </c>
      <c r="F66" s="60">
        <v>1594</v>
      </c>
      <c r="G66" s="60"/>
      <c r="H66" s="48">
        <f t="shared" si="15"/>
        <v>25320</v>
      </c>
    </row>
    <row r="67" spans="1:8" s="19" customFormat="1" ht="3.75" customHeight="1" x14ac:dyDescent="0.2">
      <c r="A67" s="77"/>
      <c r="B67" s="77"/>
      <c r="C67" s="78"/>
      <c r="D67" s="79"/>
      <c r="E67" s="43"/>
      <c r="F67" s="43"/>
      <c r="G67" s="43"/>
      <c r="H67" s="43"/>
    </row>
    <row r="68" spans="1:8" s="19" customFormat="1" ht="12.95" customHeight="1" x14ac:dyDescent="0.2"/>
    <row r="69" spans="1:8" s="19" customFormat="1" ht="12.95" customHeight="1" x14ac:dyDescent="0.2"/>
    <row r="70" spans="1:8" s="19" customFormat="1" ht="12.95" customHeight="1" x14ac:dyDescent="0.2"/>
    <row r="71" spans="1:8" s="19" customFormat="1" ht="12.95" customHeight="1" x14ac:dyDescent="0.2"/>
    <row r="72" spans="1:8" s="19" customFormat="1" ht="12.95" customHeight="1" x14ac:dyDescent="0.2"/>
    <row r="73" spans="1:8" s="19" customFormat="1" ht="12.95" customHeight="1" x14ac:dyDescent="0.2"/>
    <row r="74" spans="1:8" s="19" customFormat="1" ht="12.95" customHeight="1" x14ac:dyDescent="0.2"/>
    <row r="75" spans="1:8" s="19" customFormat="1" ht="12.95" customHeight="1" x14ac:dyDescent="0.2"/>
    <row r="76" spans="1:8" s="19" customFormat="1" ht="12.95" customHeight="1" x14ac:dyDescent="0.2"/>
    <row r="77" spans="1:8" s="19" customFormat="1" ht="12.95" customHeight="1" x14ac:dyDescent="0.2"/>
    <row r="78" spans="1:8" s="19" customFormat="1" ht="12.95" customHeight="1" x14ac:dyDescent="0.2"/>
    <row r="79" spans="1:8" s="19" customFormat="1" ht="12.95" customHeight="1" x14ac:dyDescent="0.2"/>
    <row r="80" spans="1:8" s="19" customFormat="1" ht="12.95" customHeight="1" x14ac:dyDescent="0.2"/>
    <row r="81" s="19" customFormat="1" ht="12.95" customHeight="1" x14ac:dyDescent="0.2"/>
    <row r="82" s="19" customFormat="1" ht="12.95" customHeight="1" x14ac:dyDescent="0.2"/>
    <row r="83" s="19" customFormat="1" ht="12.95" customHeight="1" x14ac:dyDescent="0.2"/>
    <row r="84" s="19" customFormat="1" ht="12.95" customHeight="1" x14ac:dyDescent="0.2"/>
    <row r="85" s="19" customFormat="1" ht="12.95" customHeight="1" x14ac:dyDescent="0.2"/>
    <row r="86" s="19" customFormat="1" ht="12.95" customHeight="1" x14ac:dyDescent="0.2"/>
    <row r="87" s="19" customFormat="1" ht="12.95" customHeight="1" x14ac:dyDescent="0.2"/>
    <row r="88" s="19" customFormat="1" ht="12.95" customHeight="1" x14ac:dyDescent="0.2"/>
    <row r="89" s="19" customFormat="1" ht="12.95" customHeight="1" x14ac:dyDescent="0.2"/>
    <row r="90" s="19" customFormat="1" ht="12.95" customHeight="1" x14ac:dyDescent="0.2"/>
    <row r="91" s="19" customFormat="1" ht="12.95" customHeight="1" x14ac:dyDescent="0.2"/>
    <row r="92" s="19" customFormat="1" ht="12.95" customHeight="1" x14ac:dyDescent="0.2"/>
    <row r="93" s="19" customFormat="1" ht="12.95" customHeight="1" x14ac:dyDescent="0.2"/>
    <row r="94" s="19" customFormat="1" ht="12.95" customHeight="1" x14ac:dyDescent="0.2"/>
    <row r="95" s="19" customFormat="1" ht="12.95" customHeight="1" x14ac:dyDescent="0.2"/>
    <row r="96" s="19" customFormat="1" ht="12.95" customHeight="1" x14ac:dyDescent="0.2"/>
    <row r="97" s="19" customFormat="1" ht="12.95" customHeight="1" x14ac:dyDescent="0.2"/>
    <row r="98" s="19" customFormat="1" ht="12.95" customHeight="1" x14ac:dyDescent="0.2"/>
    <row r="99" s="19" customFormat="1" ht="12.95" customHeight="1" x14ac:dyDescent="0.2"/>
    <row r="100" s="19" customFormat="1" ht="12.95" customHeight="1" x14ac:dyDescent="0.2"/>
    <row r="101" s="19" customFormat="1" ht="12.95" customHeight="1" x14ac:dyDescent="0.2"/>
    <row r="102" s="19" customFormat="1" ht="12.95" customHeight="1" x14ac:dyDescent="0.2"/>
    <row r="103" s="19" customFormat="1" ht="12.95" customHeight="1" x14ac:dyDescent="0.2"/>
    <row r="104" s="19" customFormat="1" ht="12.95" customHeight="1" x14ac:dyDescent="0.2"/>
    <row r="105" s="19" customFormat="1" ht="12.95" customHeight="1" x14ac:dyDescent="0.2"/>
    <row r="106" s="19" customFormat="1" ht="12.95" customHeight="1" x14ac:dyDescent="0.2"/>
    <row r="107" s="19" customFormat="1" ht="12.95" customHeight="1" x14ac:dyDescent="0.2"/>
    <row r="108" s="19" customFormat="1" ht="12.95" customHeight="1" x14ac:dyDescent="0.2"/>
    <row r="109" s="19" customFormat="1" ht="12.95" customHeight="1" x14ac:dyDescent="0.2"/>
    <row r="110" s="19" customFormat="1" ht="12.95" customHeight="1" x14ac:dyDescent="0.2"/>
    <row r="111" s="19" customFormat="1" ht="12.95" customHeight="1" x14ac:dyDescent="0.2"/>
    <row r="112" s="19" customFormat="1" ht="12.95" customHeight="1" x14ac:dyDescent="0.2"/>
    <row r="113" s="19" customFormat="1" ht="12.95" customHeight="1" x14ac:dyDescent="0.2"/>
    <row r="114" s="19" customFormat="1" ht="12.95" customHeight="1" x14ac:dyDescent="0.2"/>
    <row r="115" s="19" customFormat="1" ht="12.95" customHeight="1" x14ac:dyDescent="0.2"/>
    <row r="116" s="19" customFormat="1" ht="12.95" customHeight="1" x14ac:dyDescent="0.2"/>
    <row r="117" s="19" customFormat="1" ht="12.95" customHeight="1" x14ac:dyDescent="0.2"/>
    <row r="118" s="19" customFormat="1" ht="12.95" customHeight="1" x14ac:dyDescent="0.2"/>
    <row r="119" s="19" customFormat="1" ht="12.95" customHeight="1" x14ac:dyDescent="0.2"/>
    <row r="120" s="19" customFormat="1" ht="12.95" customHeight="1" x14ac:dyDescent="0.2"/>
    <row r="121" s="19" customFormat="1" ht="12.95" customHeight="1" x14ac:dyDescent="0.2"/>
    <row r="122" s="19" customFormat="1" ht="12.95" customHeight="1" x14ac:dyDescent="0.2"/>
    <row r="123" s="19" customFormat="1" ht="12.95" customHeight="1" x14ac:dyDescent="0.2"/>
    <row r="124" s="19" customFormat="1" ht="12.95" customHeight="1" x14ac:dyDescent="0.2"/>
    <row r="125" s="19" customFormat="1" ht="12.95" customHeight="1" x14ac:dyDescent="0.2"/>
    <row r="126" s="19" customFormat="1" ht="12.95" customHeight="1" x14ac:dyDescent="0.2"/>
    <row r="127" s="19" customFormat="1" ht="12.95" customHeight="1" x14ac:dyDescent="0.2"/>
    <row r="128" s="19" customFormat="1" ht="12.95" customHeight="1" x14ac:dyDescent="0.2"/>
    <row r="129" s="19" customFormat="1" ht="12.95" customHeight="1" x14ac:dyDescent="0.2"/>
    <row r="130" s="19" customFormat="1" ht="12.95" customHeight="1" x14ac:dyDescent="0.2"/>
    <row r="131" s="19" customFormat="1" ht="12.95" customHeight="1" x14ac:dyDescent="0.2"/>
    <row r="132" s="19" customFormat="1" ht="12.95" customHeight="1" x14ac:dyDescent="0.2"/>
    <row r="133" s="19" customFormat="1" ht="12.95" customHeight="1" x14ac:dyDescent="0.2"/>
    <row r="134" s="19" customFormat="1" ht="12.95" customHeight="1" x14ac:dyDescent="0.2"/>
    <row r="135" s="80" customFormat="1" ht="12.95" customHeight="1" x14ac:dyDescent="0.25"/>
    <row r="136" s="80" customFormat="1" ht="12.95" customHeight="1" x14ac:dyDescent="0.25"/>
    <row r="137" s="80" customFormat="1" ht="12.95" customHeight="1" x14ac:dyDescent="0.25"/>
    <row r="138" s="80" customFormat="1" ht="12.95" customHeight="1" x14ac:dyDescent="0.25"/>
    <row r="139" s="80" customFormat="1" ht="12.95" customHeight="1" x14ac:dyDescent="0.25"/>
    <row r="140" s="80" customFormat="1" ht="12.95" customHeight="1" x14ac:dyDescent="0.25"/>
    <row r="141" s="80" customFormat="1" ht="12.95" customHeight="1" x14ac:dyDescent="0.25"/>
    <row r="142" s="80" customFormat="1" ht="12.95" customHeight="1" x14ac:dyDescent="0.25"/>
    <row r="143" s="80" customFormat="1" ht="12.95" customHeight="1" x14ac:dyDescent="0.25"/>
    <row r="144" s="80" customFormat="1" ht="12.95" customHeight="1" x14ac:dyDescent="0.25"/>
    <row r="145" s="80" customFormat="1" ht="12.95" customHeight="1" x14ac:dyDescent="0.25"/>
    <row r="146" s="80" customFormat="1" ht="12.95" customHeight="1" x14ac:dyDescent="0.25"/>
    <row r="147" s="80" customFormat="1" ht="12.75" customHeight="1" x14ac:dyDescent="0.25"/>
    <row r="148" s="80" customFormat="1" ht="12.75" customHeight="1" x14ac:dyDescent="0.25"/>
    <row r="149" s="80" customFormat="1" ht="12.75" customHeight="1" x14ac:dyDescent="0.25"/>
    <row r="150" s="80" customFormat="1" ht="12.75" customHeight="1" x14ac:dyDescent="0.25"/>
    <row r="151" s="80" customFormat="1" ht="12.75" customHeight="1" x14ac:dyDescent="0.25"/>
    <row r="152" s="80" customFormat="1" ht="12.75" customHeight="1" x14ac:dyDescent="0.25"/>
    <row r="153" s="80" customFormat="1" ht="12.75" customHeight="1" x14ac:dyDescent="0.25"/>
    <row r="154" s="80" customFormat="1" ht="12.75" customHeight="1" x14ac:dyDescent="0.25"/>
    <row r="155" s="80" customFormat="1" ht="12.75" customHeight="1" x14ac:dyDescent="0.25"/>
    <row r="156" s="80" customFormat="1" ht="12.75" customHeight="1" x14ac:dyDescent="0.25"/>
    <row r="157" s="80" customFormat="1" ht="12.75" customHeight="1" x14ac:dyDescent="0.25"/>
    <row r="158" s="80" customFormat="1" ht="12.75" customHeight="1" x14ac:dyDescent="0.25"/>
    <row r="159" s="80" customFormat="1" ht="12.75" customHeight="1" x14ac:dyDescent="0.25"/>
    <row r="160" s="80" customFormat="1" ht="12.75" customHeight="1" x14ac:dyDescent="0.25"/>
    <row r="161" s="80" customFormat="1" ht="12.75" customHeight="1" x14ac:dyDescent="0.25"/>
    <row r="162" s="80" customFormat="1" ht="12.75" customHeight="1" x14ac:dyDescent="0.25"/>
    <row r="163" s="80" customFormat="1" ht="12.75" customHeight="1" x14ac:dyDescent="0.25"/>
    <row r="164" s="80" customFormat="1" ht="12.75" customHeight="1" x14ac:dyDescent="0.25"/>
    <row r="165" s="80" customFormat="1" ht="12.75" customHeight="1" x14ac:dyDescent="0.25"/>
    <row r="166" s="80" customFormat="1" ht="12.75" customHeight="1" x14ac:dyDescent="0.25"/>
    <row r="167" s="80" customFormat="1" ht="12.75" customHeight="1" x14ac:dyDescent="0.25"/>
    <row r="168" s="80" customFormat="1" ht="12.75" customHeight="1" x14ac:dyDescent="0.25"/>
    <row r="169" s="80" customFormat="1" ht="12.75" customHeight="1" x14ac:dyDescent="0.25"/>
    <row r="170" s="80" customFormat="1" ht="12.75" customHeight="1" x14ac:dyDescent="0.25"/>
    <row r="171" s="80" customFormat="1" ht="12.75" customHeight="1" x14ac:dyDescent="0.25"/>
    <row r="172" s="80" customFormat="1" ht="12.75" customHeight="1" x14ac:dyDescent="0.25"/>
    <row r="173" s="80" customFormat="1" ht="12.75" customHeight="1" x14ac:dyDescent="0.25"/>
    <row r="174" s="80" customFormat="1" ht="12.75" customHeight="1" x14ac:dyDescent="0.25"/>
    <row r="175" s="80" customFormat="1" ht="12.75" customHeight="1" x14ac:dyDescent="0.25"/>
    <row r="176" s="80" customFormat="1" ht="12.75" customHeight="1" x14ac:dyDescent="0.25"/>
    <row r="177" s="80" customFormat="1" ht="12.75" customHeight="1" x14ac:dyDescent="0.25"/>
    <row r="178" s="80" customFormat="1" ht="12.75" customHeight="1" x14ac:dyDescent="0.25"/>
    <row r="179" s="80" customFormat="1" ht="12.75" customHeight="1" x14ac:dyDescent="0.25"/>
    <row r="180" s="80" customFormat="1" ht="12.75" customHeight="1" x14ac:dyDescent="0.25"/>
    <row r="181" s="80" customFormat="1" ht="12.75" customHeight="1" x14ac:dyDescent="0.25"/>
    <row r="182" s="80" customFormat="1" ht="12.75" customHeight="1" x14ac:dyDescent="0.25"/>
    <row r="183" s="80" customFormat="1" ht="12.75" customHeight="1" x14ac:dyDescent="0.25"/>
    <row r="184" s="80" customFormat="1" ht="12.75" customHeight="1" x14ac:dyDescent="0.25"/>
    <row r="185" s="80" customFormat="1" ht="12.75" customHeight="1" x14ac:dyDescent="0.25"/>
    <row r="186" s="80" customFormat="1" ht="12.75" customHeight="1" x14ac:dyDescent="0.25"/>
    <row r="187" s="80" customFormat="1" ht="12.75" customHeight="1" x14ac:dyDescent="0.25"/>
    <row r="188" s="80" customFormat="1" ht="12.75" customHeight="1" x14ac:dyDescent="0.25"/>
    <row r="189" s="80" customFormat="1" ht="12.75" customHeight="1" x14ac:dyDescent="0.25"/>
    <row r="190" s="80" customFormat="1" ht="12.75" customHeight="1" x14ac:dyDescent="0.25"/>
    <row r="191" s="80" customFormat="1" ht="12.75" customHeight="1" x14ac:dyDescent="0.25"/>
    <row r="192" s="80" customFormat="1" ht="12.75" customHeight="1" x14ac:dyDescent="0.25"/>
    <row r="193" s="80" customFormat="1" ht="12.75" customHeight="1" x14ac:dyDescent="0.25"/>
    <row r="194" s="80" customFormat="1" ht="12.75" customHeight="1" x14ac:dyDescent="0.25"/>
    <row r="195" s="80" customFormat="1" ht="12.75" customHeight="1" x14ac:dyDescent="0.25"/>
    <row r="196" s="80" customFormat="1" ht="12.75" customHeight="1" x14ac:dyDescent="0.25"/>
    <row r="197" s="80" customFormat="1" ht="12.75" customHeight="1" x14ac:dyDescent="0.25"/>
    <row r="198" s="80" customFormat="1" ht="12.75" customHeight="1" x14ac:dyDescent="0.25"/>
    <row r="199" s="80" customFormat="1" ht="12.75" customHeight="1" x14ac:dyDescent="0.25"/>
    <row r="200" s="80" customFormat="1" ht="12.75" customHeight="1" x14ac:dyDescent="0.25"/>
    <row r="201" s="80" customFormat="1" ht="12.75" customHeight="1" x14ac:dyDescent="0.25"/>
    <row r="202" s="80" customFormat="1" ht="12.75" customHeight="1" x14ac:dyDescent="0.25"/>
    <row r="203" s="80" customFormat="1" ht="12.75" customHeight="1" x14ac:dyDescent="0.25"/>
    <row r="204" s="80" customFormat="1" ht="12.75" customHeight="1" x14ac:dyDescent="0.25"/>
    <row r="205" s="80" customFormat="1" ht="12.75" customHeight="1" x14ac:dyDescent="0.25"/>
    <row r="206" s="80" customFormat="1" ht="12.75" customHeight="1" x14ac:dyDescent="0.25"/>
    <row r="207" s="80" customFormat="1" ht="12.75" customHeight="1" x14ac:dyDescent="0.25"/>
    <row r="208" s="80" customFormat="1" ht="12.75" customHeight="1" x14ac:dyDescent="0.25"/>
    <row r="209" s="80" customFormat="1" ht="12.75" customHeight="1" x14ac:dyDescent="0.25"/>
    <row r="210" s="80" customFormat="1" ht="12.75" customHeight="1" x14ac:dyDescent="0.25"/>
    <row r="211" s="80" customFormat="1" ht="12.75" customHeight="1" x14ac:dyDescent="0.25"/>
    <row r="212" s="80" customFormat="1" ht="12.75" customHeight="1" x14ac:dyDescent="0.25"/>
    <row r="213" s="80" customFormat="1" ht="12.75" customHeight="1" x14ac:dyDescent="0.25"/>
    <row r="214" s="80" customFormat="1" ht="12.75" customHeight="1" x14ac:dyDescent="0.25"/>
    <row r="215" s="80" customFormat="1" ht="12.75" customHeight="1" x14ac:dyDescent="0.25"/>
    <row r="216" s="80" customFormat="1" ht="12.75" customHeight="1" x14ac:dyDescent="0.25"/>
    <row r="217" s="80" customFormat="1" ht="12.75" customHeight="1" x14ac:dyDescent="0.25"/>
    <row r="218" s="80" customFormat="1" ht="12.75" customHeight="1" x14ac:dyDescent="0.25"/>
    <row r="219" s="80" customFormat="1" ht="12.75" customHeight="1" x14ac:dyDescent="0.25"/>
    <row r="220" s="80" customFormat="1" ht="12.75" customHeight="1" x14ac:dyDescent="0.25"/>
    <row r="221" s="80" customFormat="1" ht="12.75" customHeight="1" x14ac:dyDescent="0.25"/>
    <row r="222" s="80" customFormat="1" ht="12.75" customHeight="1" x14ac:dyDescent="0.25"/>
    <row r="223" s="80" customFormat="1" ht="12.75" customHeight="1" x14ac:dyDescent="0.25"/>
    <row r="224" s="80" customFormat="1" ht="12.75" customHeight="1" x14ac:dyDescent="0.25"/>
    <row r="225" s="80" customFormat="1" ht="12.75" customHeight="1" x14ac:dyDescent="0.25"/>
    <row r="226" s="80" customFormat="1" ht="12.75" customHeight="1" x14ac:dyDescent="0.25"/>
    <row r="227" s="80" customFormat="1" ht="12.75" customHeight="1" x14ac:dyDescent="0.25"/>
    <row r="228" s="80" customFormat="1" ht="12.75" customHeight="1" x14ac:dyDescent="0.25"/>
    <row r="229" s="80" customFormat="1" ht="12.75" customHeight="1" x14ac:dyDescent="0.25"/>
    <row r="230" s="80" customFormat="1" ht="12.75" customHeight="1" x14ac:dyDescent="0.25"/>
    <row r="231" s="80" customFormat="1" ht="12.75" customHeight="1" x14ac:dyDescent="0.25"/>
    <row r="232" s="80" customFormat="1" ht="12.75" customHeight="1" x14ac:dyDescent="0.25"/>
    <row r="233" s="80" customFormat="1" ht="12.75" customHeight="1" x14ac:dyDescent="0.25"/>
    <row r="234" s="80" customFormat="1" ht="12.75" customHeight="1" x14ac:dyDescent="0.25"/>
    <row r="235" s="80" customFormat="1" ht="12.75" customHeight="1" x14ac:dyDescent="0.25"/>
    <row r="236" s="80" customFormat="1" ht="12.75" customHeight="1" x14ac:dyDescent="0.25"/>
    <row r="237" s="80" customFormat="1" ht="12.75" customHeight="1" x14ac:dyDescent="0.25"/>
    <row r="238" s="80" customFormat="1" ht="12.75" customHeight="1" x14ac:dyDescent="0.25"/>
    <row r="239" s="80" customFormat="1" ht="12.75" customHeight="1" x14ac:dyDescent="0.25"/>
    <row r="240" s="80" customFormat="1" ht="12.75" customHeight="1" x14ac:dyDescent="0.25"/>
    <row r="241" s="80" customFormat="1" ht="12.75" customHeight="1" x14ac:dyDescent="0.25"/>
    <row r="242" s="80" customFormat="1" ht="12.75" customHeight="1" x14ac:dyDescent="0.25"/>
    <row r="243" s="80" customFormat="1" ht="12.75" customHeight="1" x14ac:dyDescent="0.25"/>
    <row r="244" s="80" customFormat="1" ht="12.75" customHeight="1" x14ac:dyDescent="0.25"/>
    <row r="245" s="80" customFormat="1" ht="12.75" customHeight="1" x14ac:dyDescent="0.25"/>
    <row r="246" s="80" customFormat="1" ht="12.75" customHeight="1" x14ac:dyDescent="0.25"/>
    <row r="247" s="80" customFormat="1" ht="12.75" customHeight="1" x14ac:dyDescent="0.25"/>
    <row r="248" s="80" customFormat="1" ht="12.75" customHeight="1" x14ac:dyDescent="0.25"/>
    <row r="249" s="80" customFormat="1" ht="12.75" customHeight="1" x14ac:dyDescent="0.25"/>
    <row r="250" s="80" customFormat="1" ht="12.75" customHeight="1" x14ac:dyDescent="0.25"/>
    <row r="251" s="80" customFormat="1" ht="12.75" customHeight="1" x14ac:dyDescent="0.25"/>
    <row r="252" s="80" customFormat="1" ht="12.75" customHeight="1" x14ac:dyDescent="0.25"/>
    <row r="253" s="80" customFormat="1" ht="12.75" customHeight="1" x14ac:dyDescent="0.25"/>
    <row r="254" s="80" customFormat="1" ht="12.75" customHeight="1" x14ac:dyDescent="0.25"/>
    <row r="255" s="80" customFormat="1" ht="12.75" customHeight="1" x14ac:dyDescent="0.25"/>
    <row r="256" s="80" customFormat="1" ht="12.75" customHeight="1" x14ac:dyDescent="0.25"/>
    <row r="257" s="80" customFormat="1" ht="12.75" customHeight="1" x14ac:dyDescent="0.25"/>
    <row r="258" s="80" customFormat="1" ht="12.75" customHeight="1" x14ac:dyDescent="0.25"/>
    <row r="259" s="80" customFormat="1" ht="12.75" customHeight="1" x14ac:dyDescent="0.25"/>
    <row r="260" s="80" customFormat="1" ht="12.75" customHeight="1" x14ac:dyDescent="0.25"/>
    <row r="261" s="80" customFormat="1" ht="12.75" customHeight="1" x14ac:dyDescent="0.25"/>
    <row r="262" s="80" customFormat="1" ht="12.75" customHeight="1" x14ac:dyDescent="0.25"/>
    <row r="263" s="80" customFormat="1" ht="12.75" customHeight="1" x14ac:dyDescent="0.25"/>
    <row r="264" s="80" customFormat="1" ht="12.75" customHeight="1" x14ac:dyDescent="0.25"/>
    <row r="265" s="80" customFormat="1" ht="12.75" customHeight="1" x14ac:dyDescent="0.25"/>
    <row r="266" s="80" customFormat="1" ht="12.75" customHeight="1" x14ac:dyDescent="0.25"/>
    <row r="267" s="80" customFormat="1" ht="12.75" customHeight="1" x14ac:dyDescent="0.25"/>
    <row r="268" s="80" customFormat="1" ht="12.75" customHeight="1" x14ac:dyDescent="0.25"/>
    <row r="269" s="80" customFormat="1" ht="12.75" customHeight="1" x14ac:dyDescent="0.25"/>
    <row r="270" s="80" customFormat="1" ht="12.75" customHeight="1" x14ac:dyDescent="0.25"/>
    <row r="271" s="80" customFormat="1" ht="12.75" customHeight="1" x14ac:dyDescent="0.25"/>
    <row r="272" s="80" customFormat="1" ht="12.75" customHeight="1" x14ac:dyDescent="0.25"/>
    <row r="273" s="80" customFormat="1" ht="12.75" customHeight="1" x14ac:dyDescent="0.25"/>
    <row r="274" s="80" customFormat="1" ht="12.75" customHeight="1" x14ac:dyDescent="0.25"/>
    <row r="275" s="80" customFormat="1" ht="12.75" customHeight="1" x14ac:dyDescent="0.25"/>
    <row r="276" s="80" customFormat="1" ht="12.75" customHeight="1" x14ac:dyDescent="0.25"/>
    <row r="277" s="80" customFormat="1" ht="12.75" customHeight="1" x14ac:dyDescent="0.25"/>
    <row r="278" s="80" customFormat="1" ht="12.75" customHeight="1" x14ac:dyDescent="0.25"/>
    <row r="279" s="80" customFormat="1" ht="12.75" customHeight="1" x14ac:dyDescent="0.25"/>
    <row r="280" s="80" customFormat="1" ht="12.75" customHeight="1" x14ac:dyDescent="0.25"/>
    <row r="281" s="80" customFormat="1" ht="12.75" customHeight="1" x14ac:dyDescent="0.25"/>
    <row r="282" s="80" customFormat="1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J8" sqref="J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</vt:lpstr>
      <vt:lpstr>Arkusz1</vt:lpstr>
      <vt:lpstr>Załącznik!Obszar_wydruku</vt:lpstr>
      <vt:lpstr>Załącznik!Tytuły_wydruku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ZARZĄDZENIE NR 314/2025 PREZYDENTA MIASTA WŁOCŁAWEK z dnia 17 października 2025 r.</dc:title>
  <dc:creator>Monika Szubska</dc:creator>
  <cp:keywords>Załąccznik od ZARZĄDZENIE PREZYDENTA MIASTA WŁOCŁAWEK </cp:keywords>
  <cp:lastModifiedBy>Karolina Budziszewska</cp:lastModifiedBy>
  <cp:lastPrinted>2025-10-22T08:44:51Z</cp:lastPrinted>
  <dcterms:created xsi:type="dcterms:W3CDTF">2015-06-05T18:19:34Z</dcterms:created>
  <dcterms:modified xsi:type="dcterms:W3CDTF">2025-10-22T09:00:38Z</dcterms:modified>
</cp:coreProperties>
</file>