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debicka\Desktop\"/>
    </mc:Choice>
  </mc:AlternateContent>
  <xr:revisionPtr revIDLastSave="0" documentId="13_ncr:1_{39710FAF-2FB9-4C80-871A-9DF63F8B54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.Nr1" sheetId="2" r:id="rId1"/>
    <sheet name="Zał.Nr2" sheetId="4" r:id="rId2"/>
    <sheet name="Arkusz1" sheetId="1" r:id="rId3"/>
  </sheets>
  <definedNames>
    <definedName name="_xlnm.Print_Area" localSheetId="0">Zał.Nr1!$A$1:$H$58</definedName>
    <definedName name="_xlnm.Print_Titles" localSheetId="0">Zał.Nr1!$7:$9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E20" i="4"/>
  <c r="D20" i="4"/>
  <c r="D21" i="4" s="1"/>
  <c r="I19" i="4"/>
  <c r="F19" i="4"/>
  <c r="E19" i="4"/>
  <c r="F18" i="4"/>
  <c r="F21" i="4" s="1"/>
  <c r="E18" i="4"/>
  <c r="E17" i="4"/>
  <c r="E16" i="4"/>
  <c r="E21" i="4" s="1"/>
  <c r="H57" i="2"/>
  <c r="H56" i="2"/>
  <c r="H55" i="2"/>
  <c r="H54" i="2"/>
  <c r="H53" i="2"/>
  <c r="G52" i="2"/>
  <c r="F52" i="2"/>
  <c r="H52" i="2" s="1"/>
  <c r="H51" i="2"/>
  <c r="G51" i="2"/>
  <c r="G48" i="2" s="1"/>
  <c r="F51" i="2"/>
  <c r="F48" i="2"/>
  <c r="H48" i="2" s="1"/>
  <c r="H47" i="2"/>
  <c r="H46" i="2"/>
  <c r="G45" i="2"/>
  <c r="H45" i="2" s="1"/>
  <c r="F45" i="2"/>
  <c r="F44" i="2"/>
  <c r="F43" i="2" s="1"/>
  <c r="H41" i="2"/>
  <c r="H40" i="2"/>
  <c r="G40" i="2"/>
  <c r="F40" i="2"/>
  <c r="F39" i="2" s="1"/>
  <c r="G39" i="2"/>
  <c r="G38" i="2" s="1"/>
  <c r="H37" i="2"/>
  <c r="H36" i="2"/>
  <c r="G35" i="2"/>
  <c r="H35" i="2" s="1"/>
  <c r="F35" i="2"/>
  <c r="F34" i="2"/>
  <c r="H29" i="2"/>
  <c r="H28" i="2"/>
  <c r="G28" i="2"/>
  <c r="F28" i="2"/>
  <c r="F27" i="2" s="1"/>
  <c r="G27" i="2"/>
  <c r="G26" i="2" s="1"/>
  <c r="H25" i="2"/>
  <c r="G24" i="2"/>
  <c r="G23" i="2" s="1"/>
  <c r="G22" i="2" s="1"/>
  <c r="F24" i="2"/>
  <c r="H24" i="2" s="1"/>
  <c r="H20" i="2"/>
  <c r="G19" i="2"/>
  <c r="H19" i="2" s="1"/>
  <c r="F19" i="2"/>
  <c r="F18" i="2"/>
  <c r="H16" i="2"/>
  <c r="G15" i="2"/>
  <c r="G14" i="2" s="1"/>
  <c r="G12" i="2" s="1"/>
  <c r="F15" i="2"/>
  <c r="H15" i="2" s="1"/>
  <c r="H39" i="2" l="1"/>
  <c r="F38" i="2"/>
  <c r="H38" i="2" s="1"/>
  <c r="F42" i="2"/>
  <c r="H42" i="2" s="1"/>
  <c r="H27" i="2"/>
  <c r="F26" i="2"/>
  <c r="H26" i="2" s="1"/>
  <c r="G21" i="2"/>
  <c r="H44" i="2"/>
  <c r="F17" i="2"/>
  <c r="H17" i="2" s="1"/>
  <c r="G18" i="2"/>
  <c r="G17" i="2" s="1"/>
  <c r="G11" i="2" s="1"/>
  <c r="G10" i="2" s="1"/>
  <c r="F23" i="2"/>
  <c r="F32" i="2"/>
  <c r="G34" i="2"/>
  <c r="G32" i="2" s="1"/>
  <c r="G31" i="2" s="1"/>
  <c r="G30" i="2" s="1"/>
  <c r="G44" i="2"/>
  <c r="G43" i="2" s="1"/>
  <c r="G42" i="2" s="1"/>
  <c r="F14" i="2"/>
  <c r="H34" i="2" l="1"/>
  <c r="H43" i="2"/>
  <c r="H32" i="2"/>
  <c r="F31" i="2"/>
  <c r="F12" i="2"/>
  <c r="H14" i="2"/>
  <c r="H23" i="2"/>
  <c r="F22" i="2"/>
  <c r="H18" i="2"/>
  <c r="F21" i="2" l="1"/>
  <c r="H21" i="2" s="1"/>
  <c r="H22" i="2"/>
  <c r="F30" i="2"/>
  <c r="H31" i="2"/>
  <c r="F11" i="2"/>
  <c r="H12" i="2"/>
  <c r="H30" i="2" l="1"/>
  <c r="F10" i="2"/>
  <c r="H11" i="2"/>
  <c r="H10" i="2" l="1"/>
</calcChain>
</file>

<file path=xl/sharedStrings.xml><?xml version="1.0" encoding="utf-8"?>
<sst xmlns="http://schemas.openxmlformats.org/spreadsheetml/2006/main" count="94" uniqueCount="68">
  <si>
    <t>Załącznik Nr 1</t>
  </si>
  <si>
    <t>PREZYDENTA MIASTA WŁOCŁAWEK</t>
  </si>
  <si>
    <t>Zmiany w budżecie miasta Włocławek na 2025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</si>
  <si>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</si>
  <si>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</si>
  <si>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</si>
  <si>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</si>
  <si>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</si>
  <si>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</si>
  <si>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</si>
  <si>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</si>
  <si>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</si>
  <si>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</si>
  <si>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</si>
  <si>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</si>
  <si>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Pomoc społeczna</t>
  </si>
  <si>
    <t xml:space="preserve">Zasiłki okresowe, celowe i pomoc w naturze oraz składki </t>
  </si>
  <si>
    <t>na ubezpieczenia emerytalne i rentowe</t>
  </si>
  <si>
    <t>Organ</t>
  </si>
  <si>
    <t>2030</t>
  </si>
  <si>
    <t>dotacja celowa otrzymana z budżetu państwa na realizację własnych zadań bieżących gmin (związków gmin, związków powiatowo-gminnych)</t>
  </si>
  <si>
    <t>Edukacyjna opieka wychowawcza</t>
  </si>
  <si>
    <t>Pomoc materialna dla uczniów o charakterze socjalnym</t>
  </si>
  <si>
    <t>2330</t>
  </si>
  <si>
    <t xml:space="preserve">dotacja celowe otrzymane od samorządu województwa na zadania bieżące realizowane na podstwie porozumień (umów) między jednostakmi samiorządu terytorialnego </t>
  </si>
  <si>
    <t>Dochody na zadania zlecone:</t>
  </si>
  <si>
    <t>Ośrodki pomocy społecznej</t>
  </si>
  <si>
    <t>2010</t>
  </si>
  <si>
    <t xml:space="preserve">dotacja celowa otrzymana z budżetu państwa na realizację zadań bieżących z zakresu administracji rządowej oraz innych zadań zleconych gminie (związkom gmin, związkom powiatowo-gminnym) ustawami </t>
  </si>
  <si>
    <t>Rodzina</t>
  </si>
  <si>
    <t>Świadczenia rodzinne, świadczenie z funduszu alimentacyjnego oraz składki na ubezpieczenia emerytalne i rentowe z ubezpieczenia społecznego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</si>
  <si>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</si>
  <si>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OGÓŁEM:</t>
  </si>
  <si>
    <t>Wydatki na zadania własne:</t>
  </si>
  <si>
    <t>Miejski Ośrodek Pomocy Rodzinie</t>
  </si>
  <si>
    <t>świadczenia społeczne</t>
  </si>
  <si>
    <t>zakup usług pozostałych</t>
  </si>
  <si>
    <t>Jednostki oświatowe zbiorczo</t>
  </si>
  <si>
    <t>stypendia dla uczniów</t>
  </si>
  <si>
    <t>Wydatki na zadania zlecone:</t>
  </si>
  <si>
    <t>4210</t>
  </si>
  <si>
    <t>zakup materiałów i wyposażenia</t>
  </si>
  <si>
    <t>Świadczenia rodzinne, świadczenie z funduszu</t>
  </si>
  <si>
    <t>alimentacyjnego oraz składki na ubezpieczenia</t>
  </si>
  <si>
    <t>emerytalne i rentowe z ubezpieczenia społecznego</t>
  </si>
  <si>
    <t>wynagrodzenia osobowe pracowników</t>
  </si>
  <si>
    <t xml:space="preserve">składki na ubezpieczenia społeczne </t>
  </si>
  <si>
    <t>4120</t>
  </si>
  <si>
    <t xml:space="preserve">składki na Fundusz Pracy oraz Fundusz Solidarnościowy </t>
  </si>
  <si>
    <t>Załącznik Nr 2</t>
  </si>
  <si>
    <t xml:space="preserve">Dochody i wydatki związane z realizacją zadań wykonywanych na podstawie porozumień (umów) </t>
  </si>
  <si>
    <t>między jednostkami samorządu terytorialnego na 2025 rok</t>
  </si>
  <si>
    <t xml:space="preserve">Wydatki
</t>
  </si>
  <si>
    <t>z tego:</t>
  </si>
  <si>
    <t>Dotacje</t>
  </si>
  <si>
    <t>ogółem</t>
  </si>
  <si>
    <t>Wydatki</t>
  </si>
  <si>
    <t>w tym:</t>
  </si>
  <si>
    <t>Dział</t>
  </si>
  <si>
    <t>(6 + 10)</t>
  </si>
  <si>
    <t>bieżące</t>
  </si>
  <si>
    <t>wynagrodzenia i składki od nich naliczane</t>
  </si>
  <si>
    <t>świadczenia na rzecz osób fizycznych</t>
  </si>
  <si>
    <t>dotacje</t>
  </si>
  <si>
    <t>Wydatki majątkowe</t>
  </si>
  <si>
    <t>Ogółem:</t>
  </si>
  <si>
    <t>do Zarządzenia NR 367/2025</t>
  </si>
  <si>
    <t>z dnia 16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</si>
</sst>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7" fillId="0" borderId="0"/>
  </cellStyleXfs>
  <cellXfs count="146">
    <xf numFmtId="0" fontId="0" fillId="0" borderId="0" xfId="0"/>
    <xf numFmtId="0" fontId="3" fillId="0" borderId="0" xfId="1" applyFont="1"/>
    <xf numFmtId="49" fontId="3" fillId="0" borderId="0" xfId="1" applyNumberFormat="1" applyFont="1"/>
    <xf numFmtId="0" fontId="3" fillId="0" borderId="0" xfId="1" applyFont="1" applyAlignment="1">
      <alignment horizontal="left"/>
    </xf>
    <xf numFmtId="4" fontId="4" fillId="0" borderId="0" xfId="1" applyNumberFormat="1" applyFont="1"/>
    <xf numFmtId="4" fontId="1" fillId="0" borderId="0" xfId="1" applyNumberFormat="1"/>
    <xf numFmtId="0" fontId="1" fillId="0" borderId="0" xfId="1"/>
    <xf numFmtId="0" fontId="5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49" fontId="5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1" xfId="1" applyFont="1" applyBorder="1"/>
    <xf numFmtId="49" fontId="3" fillId="0" borderId="1" xfId="1" applyNumberFormat="1" applyFont="1" applyBorder="1"/>
    <xf numFmtId="0" fontId="7" fillId="0" borderId="2" xfId="1" applyFont="1" applyBorder="1"/>
    <xf numFmtId="0" fontId="7" fillId="0" borderId="1" xfId="1" applyFont="1" applyBorder="1" applyAlignment="1">
      <alignment horizontal="center"/>
    </xf>
    <xf numFmtId="3" fontId="3" fillId="0" borderId="1" xfId="1" applyNumberFormat="1" applyFont="1" applyBorder="1"/>
    <xf numFmtId="0" fontId="3" fillId="0" borderId="1" xfId="1" applyFont="1" applyBorder="1" applyAlignment="1">
      <alignment horizontal="center"/>
    </xf>
    <xf numFmtId="4" fontId="9" fillId="0" borderId="0" xfId="1" applyNumberFormat="1" applyFont="1"/>
    <xf numFmtId="4" fontId="10" fillId="0" borderId="0" xfId="1" applyNumberFormat="1" applyFont="1"/>
    <xf numFmtId="0" fontId="9" fillId="0" borderId="0" xfId="1" applyFont="1"/>
    <xf numFmtId="0" fontId="11" fillId="0" borderId="0" xfId="1" applyFont="1"/>
    <xf numFmtId="0" fontId="7" fillId="0" borderId="3" xfId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3" fontId="7" fillId="0" borderId="3" xfId="1" applyNumberFormat="1" applyFont="1" applyBorder="1" applyAlignment="1">
      <alignment horizontal="center"/>
    </xf>
    <xf numFmtId="4" fontId="12" fillId="0" borderId="0" xfId="1" applyNumberFormat="1" applyFont="1"/>
    <xf numFmtId="4" fontId="13" fillId="0" borderId="0" xfId="1" applyNumberFormat="1" applyFont="1"/>
    <xf numFmtId="0" fontId="7" fillId="0" borderId="5" xfId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3" fillId="0" borderId="3" xfId="1" applyNumberFormat="1" applyFont="1" applyBorder="1"/>
    <xf numFmtId="49" fontId="3" fillId="0" borderId="3" xfId="1" applyNumberFormat="1" applyFont="1" applyBorder="1" applyAlignment="1">
      <alignment horizontal="right"/>
    </xf>
    <xf numFmtId="0" fontId="7" fillId="0" borderId="7" xfId="1" applyFont="1" applyBorder="1"/>
    <xf numFmtId="4" fontId="7" fillId="0" borderId="8" xfId="1" applyNumberFormat="1" applyFont="1" applyBorder="1"/>
    <xf numFmtId="0" fontId="7" fillId="0" borderId="9" xfId="1" applyFont="1" applyBorder="1"/>
    <xf numFmtId="4" fontId="7" fillId="0" borderId="10" xfId="1" applyNumberFormat="1" applyFont="1" applyBorder="1"/>
    <xf numFmtId="4" fontId="7" fillId="0" borderId="10" xfId="1" applyNumberFormat="1" applyFont="1" applyBorder="1" applyAlignment="1">
      <alignment horizontal="right"/>
    </xf>
    <xf numFmtId="3" fontId="7" fillId="0" borderId="3" xfId="1" applyNumberFormat="1" applyFont="1" applyBorder="1"/>
    <xf numFmtId="49" fontId="7" fillId="0" borderId="3" xfId="1" applyNumberFormat="1" applyFont="1" applyBorder="1" applyAlignment="1">
      <alignment horizontal="right"/>
    </xf>
    <xf numFmtId="3" fontId="7" fillId="0" borderId="4" xfId="1" applyNumberFormat="1" applyFont="1" applyBorder="1"/>
    <xf numFmtId="0" fontId="3" fillId="0" borderId="3" xfId="1" applyFont="1" applyBorder="1"/>
    <xf numFmtId="3" fontId="3" fillId="0" borderId="4" xfId="1" applyNumberFormat="1" applyFont="1" applyBorder="1"/>
    <xf numFmtId="4" fontId="7" fillId="0" borderId="3" xfId="1" applyNumberFormat="1" applyFont="1" applyBorder="1"/>
    <xf numFmtId="4" fontId="7" fillId="0" borderId="3" xfId="1" applyNumberFormat="1" applyFont="1" applyBorder="1" applyAlignment="1">
      <alignment horizontal="right"/>
    </xf>
    <xf numFmtId="3" fontId="12" fillId="0" borderId="6" xfId="1" applyNumberFormat="1" applyFont="1" applyBorder="1"/>
    <xf numFmtId="4" fontId="3" fillId="0" borderId="5" xfId="1" applyNumberFormat="1" applyFont="1" applyBorder="1"/>
    <xf numFmtId="4" fontId="3" fillId="0" borderId="5" xfId="1" applyNumberFormat="1" applyFont="1" applyBorder="1" applyAlignment="1">
      <alignment horizontal="right"/>
    </xf>
    <xf numFmtId="49" fontId="3" fillId="0" borderId="3" xfId="1" applyNumberFormat="1" applyFont="1" applyBorder="1" applyAlignment="1">
      <alignment horizontal="right" vertical="top"/>
    </xf>
    <xf numFmtId="0" fontId="3" fillId="0" borderId="4" xfId="1" applyFont="1" applyBorder="1" applyAlignment="1">
      <alignment vertical="top" wrapText="1"/>
    </xf>
    <xf numFmtId="4" fontId="12" fillId="0" borderId="3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3" fontId="7" fillId="0" borderId="3" xfId="1" applyNumberFormat="1" applyFont="1" applyBorder="1" applyAlignment="1">
      <alignment horizontal="right"/>
    </xf>
    <xf numFmtId="0" fontId="3" fillId="0" borderId="6" xfId="1" applyFont="1" applyBorder="1"/>
    <xf numFmtId="3" fontId="3" fillId="0" borderId="3" xfId="1" applyNumberFormat="1" applyFont="1" applyBorder="1" applyAlignment="1">
      <alignment horizontal="right"/>
    </xf>
    <xf numFmtId="49" fontId="12" fillId="0" borderId="3" xfId="1" applyNumberFormat="1" applyFont="1" applyBorder="1" applyAlignment="1">
      <alignment horizontal="right" vertical="top"/>
    </xf>
    <xf numFmtId="0" fontId="12" fillId="0" borderId="3" xfId="1" applyFont="1" applyBorder="1" applyAlignment="1">
      <alignment wrapText="1"/>
    </xf>
    <xf numFmtId="4" fontId="3" fillId="0" borderId="3" xfId="1" applyNumberFormat="1" applyFont="1" applyBorder="1"/>
    <xf numFmtId="4" fontId="14" fillId="0" borderId="0" xfId="1" applyNumberFormat="1" applyFont="1"/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right" vertical="top"/>
    </xf>
    <xf numFmtId="0" fontId="3" fillId="0" borderId="6" xfId="1" applyFont="1" applyBorder="1" applyAlignment="1">
      <alignment wrapText="1"/>
    </xf>
    <xf numFmtId="4" fontId="15" fillId="0" borderId="0" xfId="1" applyNumberFormat="1" applyFont="1"/>
    <xf numFmtId="0" fontId="3" fillId="0" borderId="3" xfId="1" applyFont="1" applyBorder="1" applyAlignment="1">
      <alignment horizontal="right"/>
    </xf>
    <xf numFmtId="0" fontId="3" fillId="0" borderId="4" xfId="1" applyFont="1" applyBorder="1"/>
    <xf numFmtId="0" fontId="12" fillId="0" borderId="5" xfId="2" applyFont="1" applyBorder="1"/>
    <xf numFmtId="4" fontId="12" fillId="0" borderId="5" xfId="1" applyNumberFormat="1" applyFont="1" applyBorder="1"/>
    <xf numFmtId="0" fontId="12" fillId="0" borderId="3" xfId="1" applyFont="1" applyBorder="1"/>
    <xf numFmtId="4" fontId="12" fillId="0" borderId="3" xfId="1" applyNumberFormat="1" applyFont="1" applyBorder="1"/>
    <xf numFmtId="3" fontId="12" fillId="0" borderId="3" xfId="1" applyNumberFormat="1" applyFont="1" applyBorder="1"/>
    <xf numFmtId="0" fontId="16" fillId="0" borderId="3" xfId="2" applyFont="1" applyBorder="1" applyAlignment="1">
      <alignment horizontal="center"/>
    </xf>
    <xf numFmtId="0" fontId="12" fillId="0" borderId="3" xfId="2" applyFont="1" applyBorder="1" applyAlignment="1">
      <alignment horizontal="right"/>
    </xf>
    <xf numFmtId="0" fontId="16" fillId="0" borderId="3" xfId="2" applyFont="1" applyBorder="1"/>
    <xf numFmtId="4" fontId="7" fillId="0" borderId="13" xfId="1" applyNumberFormat="1" applyFont="1" applyBorder="1"/>
    <xf numFmtId="0" fontId="16" fillId="0" borderId="5" xfId="2" applyFont="1" applyBorder="1" applyAlignment="1">
      <alignment horizontal="center"/>
    </xf>
    <xf numFmtId="0" fontId="3" fillId="0" borderId="5" xfId="1" applyFont="1" applyBorder="1"/>
    <xf numFmtId="49" fontId="3" fillId="0" borderId="5" xfId="1" applyNumberFormat="1" applyFont="1" applyBorder="1" applyAlignment="1">
      <alignment horizontal="right"/>
    </xf>
    <xf numFmtId="0" fontId="16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2" fillId="0" borderId="3" xfId="2" applyFont="1" applyBorder="1" applyAlignment="1">
      <alignment horizontal="center"/>
    </xf>
    <xf numFmtId="49" fontId="12" fillId="0" borderId="3" xfId="1" applyNumberFormat="1" applyFont="1" applyBorder="1" applyAlignment="1">
      <alignment horizontal="right"/>
    </xf>
    <xf numFmtId="0" fontId="12" fillId="0" borderId="4" xfId="1" applyFont="1" applyBorder="1"/>
    <xf numFmtId="3" fontId="12" fillId="0" borderId="4" xfId="1" applyNumberFormat="1" applyFont="1" applyBorder="1"/>
    <xf numFmtId="4" fontId="12" fillId="0" borderId="5" xfId="1" applyNumberFormat="1" applyFont="1" applyBorder="1" applyAlignment="1">
      <alignment horizontal="right"/>
    </xf>
    <xf numFmtId="0" fontId="12" fillId="0" borderId="3" xfId="2" applyFont="1" applyBorder="1"/>
    <xf numFmtId="0" fontId="12" fillId="0" borderId="3" xfId="1" applyFont="1" applyBorder="1" applyAlignment="1">
      <alignment horizontal="right"/>
    </xf>
    <xf numFmtId="49" fontId="12" fillId="0" borderId="0" xfId="2" applyNumberFormat="1" applyFont="1" applyAlignment="1">
      <alignment horizontal="right"/>
    </xf>
    <xf numFmtId="0" fontId="3" fillId="0" borderId="4" xfId="3" applyFont="1" applyBorder="1"/>
    <xf numFmtId="0" fontId="9" fillId="0" borderId="5" xfId="1" applyFont="1" applyBorder="1"/>
    <xf numFmtId="49" fontId="9" fillId="0" borderId="5" xfId="1" applyNumberFormat="1" applyFont="1" applyBorder="1" applyAlignment="1">
      <alignment horizontal="right"/>
    </xf>
    <xf numFmtId="0" fontId="9" fillId="0" borderId="6" xfId="1" applyFont="1" applyBorder="1"/>
    <xf numFmtId="0" fontId="18" fillId="0" borderId="0" xfId="4" applyFont="1" applyAlignment="1">
      <alignment vertical="center"/>
    </xf>
    <xf numFmtId="0" fontId="17" fillId="0" borderId="0" xfId="4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/>
    <xf numFmtId="0" fontId="17" fillId="0" borderId="0" xfId="4"/>
    <xf numFmtId="0" fontId="6" fillId="0" borderId="0" xfId="4" applyFont="1" applyAlignment="1">
      <alignment horizontal="centerContinuous" vertical="center"/>
    </xf>
    <xf numFmtId="0" fontId="19" fillId="0" borderId="0" xfId="4" applyFont="1" applyAlignment="1">
      <alignment horizontal="centerContinuous" vertical="center" wrapText="1"/>
    </xf>
    <xf numFmtId="0" fontId="6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 wrapText="1"/>
    </xf>
    <xf numFmtId="0" fontId="20" fillId="0" borderId="0" xfId="4" applyFont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top" wrapText="1"/>
    </xf>
    <xf numFmtId="0" fontId="21" fillId="2" borderId="15" xfId="4" applyFont="1" applyFill="1" applyBorder="1" applyAlignment="1">
      <alignment horizontal="center" vertical="center" wrapText="1"/>
    </xf>
    <xf numFmtId="0" fontId="21" fillId="2" borderId="16" xfId="4" applyFont="1" applyFill="1" applyBorder="1" applyAlignment="1">
      <alignment horizontal="center" vertical="center" wrapText="1"/>
    </xf>
    <xf numFmtId="0" fontId="21" fillId="2" borderId="16" xfId="4" applyFont="1" applyFill="1" applyBorder="1" applyAlignment="1">
      <alignment horizontal="left" vertical="center" wrapText="1"/>
    </xf>
    <xf numFmtId="0" fontId="21" fillId="2" borderId="17" xfId="4" applyFont="1" applyFill="1" applyBorder="1" applyAlignment="1">
      <alignment horizontal="center" vertical="center" wrapText="1"/>
    </xf>
    <xf numFmtId="0" fontId="21" fillId="2" borderId="18" xfId="4" applyFont="1" applyFill="1" applyBorder="1" applyAlignment="1">
      <alignment horizontal="center" vertical="center" wrapText="1"/>
    </xf>
    <xf numFmtId="0" fontId="22" fillId="0" borderId="0" xfId="4" applyFont="1"/>
    <xf numFmtId="0" fontId="22" fillId="0" borderId="0" xfId="4" applyFont="1" applyAlignment="1">
      <alignment vertical="center"/>
    </xf>
    <xf numFmtId="0" fontId="21" fillId="2" borderId="3" xfId="4" applyFont="1" applyFill="1" applyBorder="1" applyAlignment="1">
      <alignment horizontal="center" vertical="center"/>
    </xf>
    <xf numFmtId="0" fontId="21" fillId="2" borderId="3" xfId="4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top"/>
    </xf>
    <xf numFmtId="0" fontId="21" fillId="2" borderId="5" xfId="4" applyFont="1" applyFill="1" applyBorder="1" applyAlignment="1">
      <alignment horizontal="center" vertical="top" wrapText="1"/>
    </xf>
    <xf numFmtId="0" fontId="8" fillId="0" borderId="18" xfId="4" applyFont="1" applyBorder="1" applyAlignment="1">
      <alignment horizontal="center" vertical="center"/>
    </xf>
    <xf numFmtId="0" fontId="23" fillId="0" borderId="0" xfId="4" applyFont="1"/>
    <xf numFmtId="0" fontId="23" fillId="0" borderId="0" xfId="4" applyFont="1" applyAlignment="1">
      <alignment vertical="center"/>
    </xf>
    <xf numFmtId="0" fontId="22" fillId="0" borderId="19" xfId="4" applyFont="1" applyBorder="1" applyAlignment="1">
      <alignment vertical="center"/>
    </xf>
    <xf numFmtId="4" fontId="22" fillId="0" borderId="20" xfId="4" applyNumberFormat="1" applyFont="1" applyBorder="1" applyAlignment="1">
      <alignment vertical="center"/>
    </xf>
    <xf numFmtId="0" fontId="22" fillId="0" borderId="20" xfId="4" applyFont="1" applyBorder="1" applyAlignment="1">
      <alignment vertical="center"/>
    </xf>
    <xf numFmtId="4" fontId="22" fillId="0" borderId="19" xfId="4" applyNumberFormat="1" applyFont="1" applyBorder="1" applyAlignment="1">
      <alignment vertical="center"/>
    </xf>
    <xf numFmtId="0" fontId="22" fillId="0" borderId="21" xfId="4" applyFont="1" applyBorder="1" applyAlignment="1">
      <alignment vertical="center"/>
    </xf>
    <xf numFmtId="4" fontId="22" fillId="0" borderId="3" xfId="4" applyNumberFormat="1" applyFont="1" applyBorder="1" applyAlignment="1">
      <alignment vertical="center"/>
    </xf>
    <xf numFmtId="0" fontId="21" fillId="0" borderId="15" xfId="4" applyFont="1" applyBorder="1" applyAlignment="1">
      <alignment horizontal="centerContinuous" vertical="center"/>
    </xf>
    <xf numFmtId="4" fontId="21" fillId="0" borderId="18" xfId="4" applyNumberFormat="1" applyFont="1" applyBorder="1" applyAlignment="1">
      <alignment vertical="center"/>
    </xf>
    <xf numFmtId="0" fontId="24" fillId="0" borderId="0" xfId="4" applyFont="1" applyAlignment="1">
      <alignment vertical="center"/>
    </xf>
    <xf numFmtId="0" fontId="12" fillId="0" borderId="11" xfId="1" applyFont="1" applyBorder="1" applyAlignment="1">
      <alignment vertical="center" wrapText="1"/>
    </xf>
    <xf numFmtId="4" fontId="12" fillId="0" borderId="11" xfId="1" applyNumberFormat="1" applyFont="1" applyBorder="1"/>
    <xf numFmtId="4" fontId="12" fillId="0" borderId="11" xfId="1" applyNumberFormat="1" applyFont="1" applyBorder="1" applyAlignment="1">
      <alignment horizontal="right"/>
    </xf>
    <xf numFmtId="0" fontId="12" fillId="0" borderId="12" xfId="1" applyFont="1" applyBorder="1" applyAlignment="1">
      <alignment vertical="center"/>
    </xf>
    <xf numFmtId="0" fontId="3" fillId="0" borderId="12" xfId="1" applyFont="1" applyBorder="1"/>
    <xf numFmtId="4" fontId="3" fillId="0" borderId="11" xfId="1" applyNumberFormat="1" applyFont="1" applyBorder="1" applyAlignment="1">
      <alignment horizontal="right"/>
    </xf>
    <xf numFmtId="4" fontId="3" fillId="0" borderId="11" xfId="1" applyNumberFormat="1" applyFont="1" applyBorder="1"/>
    <xf numFmtId="0" fontId="12" fillId="0" borderId="14" xfId="2" applyFont="1" applyBorder="1" applyAlignment="1">
      <alignment wrapText="1"/>
    </xf>
    <xf numFmtId="4" fontId="12" fillId="0" borderId="14" xfId="1" applyNumberFormat="1" applyFont="1" applyBorder="1"/>
    <xf numFmtId="4" fontId="3" fillId="0" borderId="14" xfId="1" applyNumberFormat="1" applyFont="1" applyBorder="1" applyAlignment="1">
      <alignment horizontal="right"/>
    </xf>
    <xf numFmtId="4" fontId="3" fillId="0" borderId="14" xfId="1" applyNumberFormat="1" applyFont="1" applyBorder="1"/>
    <xf numFmtId="0" fontId="12" fillId="0" borderId="11" xfId="2" applyFont="1" applyBorder="1" applyAlignment="1">
      <alignment wrapText="1"/>
    </xf>
    <xf numFmtId="4" fontId="12" fillId="0" borderId="14" xfId="1" applyNumberFormat="1" applyFont="1" applyBorder="1" applyAlignment="1">
      <alignment horizontal="right"/>
    </xf>
    <xf numFmtId="0" fontId="18" fillId="0" borderId="16" xfId="4" applyFont="1" applyBorder="1" applyAlignment="1">
      <alignment horizontal="centerContinuous" vertical="center"/>
    </xf>
    <xf numFmtId="0" fontId="18" fillId="0" borderId="17" xfId="4" applyFont="1" applyBorder="1" applyAlignment="1">
      <alignment horizontal="centerContinuous" vertical="center"/>
    </xf>
  </cellXfs>
  <cellStyles count="5">
    <cellStyle name="Normalny" xfId="0" builtinId="0"/>
    <cellStyle name="Normalny 2" xfId="1" xr:uid="{77D43E5E-5F31-439B-8A0D-0F90D5FAE0CC}"/>
    <cellStyle name="Normalny 2 2" xfId="2" xr:uid="{1DECDF5E-0B74-4D26-993F-CF1FD5CD0403}"/>
    <cellStyle name="Normalny 3" xfId="4" xr:uid="{FD2264BC-3D4F-4F8F-B84A-F5870CB0C15C}"/>
    <cellStyle name="Normalny 6" xfId="3" xr:uid="{8F983795-54EA-4634-B41B-74A11EC06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0AE6-2E38-4EFD-98FB-92DB66163189}">
  <sheetPr>
    <tabColor rgb="FF66FF33"/>
  </sheetPr>
  <dimension ref="A1:M273"/>
  <sheetViews>
    <sheetView zoomScale="150" zoomScaleNormal="150" workbookViewId="0">
      <selection activeCell="D3" sqref="D3"/>
    </sheetView>
  </sheetViews>
  <sheetFormatPr defaultRowHeight="15" x14ac:dyDescent="0.25"/>
  <cols>
    <col min="1" max="1" width="3.7109375" style="6" customWidth="1"/>
    <col min="2" max="2" width="5.5703125" style="6" customWidth="1"/>
    <col min="3" max="3" width="5" style="6" customWidth="1"/>
    <col min="4" max="4" width="39.42578125" style="6" customWidth="1"/>
    <col min="5" max="5" width="13" style="6" customWidth="1"/>
    <col min="6" max="6" width="10.5703125" style="6" customWidth="1"/>
    <col min="7" max="7" width="10.85546875" style="6" customWidth="1"/>
    <col min="8" max="8" width="12.42578125" style="6" customWidth="1"/>
    <col min="9" max="9" width="9.85546875" style="4" customWidth="1"/>
    <col min="10" max="10" width="10.42578125" style="5" customWidth="1"/>
    <col min="11" max="11" width="10.28515625" style="5" customWidth="1"/>
    <col min="12" max="12" width="9.7109375" style="6" customWidth="1"/>
    <col min="13" max="13" width="12.140625" style="6" customWidth="1"/>
    <col min="14" max="14" width="10.28515625" style="6" customWidth="1"/>
    <col min="15" max="16384" width="9.140625" style="6"/>
  </cols>
  <sheetData>
    <row r="1" spans="1:13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66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67</v>
      </c>
      <c r="G4" s="1"/>
      <c r="H4" s="1"/>
    </row>
    <row r="5" spans="1:13" ht="25.5" customHeight="1" x14ac:dyDescent="0.25">
      <c r="A5" s="7" t="s">
        <v>2</v>
      </c>
      <c r="B5" s="8"/>
      <c r="C5" s="9"/>
      <c r="D5" s="9"/>
      <c r="E5" s="8"/>
      <c r="F5" s="8"/>
      <c r="G5" s="10"/>
      <c r="H5" s="8"/>
    </row>
    <row r="6" spans="1:13" ht="18" customHeight="1" x14ac:dyDescent="0.25">
      <c r="A6" s="1"/>
      <c r="B6" s="1"/>
      <c r="C6" s="2"/>
      <c r="D6" s="2"/>
      <c r="E6" s="11"/>
      <c r="F6" s="1"/>
      <c r="G6" s="12"/>
      <c r="H6" s="13" t="s">
        <v>3</v>
      </c>
    </row>
    <row r="7" spans="1:13" s="22" customFormat="1" ht="11.25" x14ac:dyDescent="0.2">
      <c r="A7" s="14"/>
      <c r="B7" s="14"/>
      <c r="C7" s="15"/>
      <c r="D7" s="16"/>
      <c r="E7" s="17" t="s">
        <v>4</v>
      </c>
      <c r="F7" s="18"/>
      <c r="G7" s="19"/>
      <c r="H7" s="17" t="s">
        <v>4</v>
      </c>
      <c r="I7" s="4"/>
      <c r="J7" s="20"/>
      <c r="K7" s="21"/>
      <c r="M7" s="23"/>
    </row>
    <row r="8" spans="1:13" s="22" customFormat="1" ht="11.25" x14ac:dyDescent="0.2">
      <c r="A8" s="24" t="s">
        <v>5</v>
      </c>
      <c r="B8" s="24" t="s">
        <v>6</v>
      </c>
      <c r="C8" s="25" t="s">
        <v>7</v>
      </c>
      <c r="D8" s="26" t="s">
        <v>8</v>
      </c>
      <c r="E8" s="24" t="s">
        <v>9</v>
      </c>
      <c r="F8" s="27" t="s">
        <v>10</v>
      </c>
      <c r="G8" s="24" t="s">
        <v>11</v>
      </c>
      <c r="H8" s="24" t="s">
        <v>12</v>
      </c>
      <c r="I8" s="4"/>
      <c r="J8" s="20"/>
      <c r="K8" s="28"/>
      <c r="M8" s="29"/>
    </row>
    <row r="9" spans="1:13" s="22" customFormat="1" ht="4.5" customHeight="1" x14ac:dyDescent="0.2">
      <c r="A9" s="30"/>
      <c r="B9" s="30"/>
      <c r="C9" s="31"/>
      <c r="D9" s="32"/>
      <c r="E9" s="30"/>
      <c r="F9" s="33"/>
      <c r="G9" s="33"/>
      <c r="H9" s="30"/>
      <c r="I9" s="4"/>
      <c r="J9" s="20"/>
      <c r="K9" s="20"/>
    </row>
    <row r="10" spans="1:13" s="22" customFormat="1" ht="18" customHeight="1" thickBot="1" x14ac:dyDescent="0.25">
      <c r="A10" s="34"/>
      <c r="B10" s="34"/>
      <c r="C10" s="35"/>
      <c r="D10" s="36" t="s">
        <v>13</v>
      </c>
      <c r="E10" s="37">
        <v>1222392926.8999999</v>
      </c>
      <c r="F10" s="37">
        <f>SUM(F11,F21)</f>
        <v>2885452</v>
      </c>
      <c r="G10" s="37">
        <f>SUM(G11,G21)</f>
        <v>1507</v>
      </c>
      <c r="H10" s="37">
        <f t="shared" ref="H10:H12" si="0">SUM(E10+F10-G10)</f>
        <v>1225276871.8999999</v>
      </c>
      <c r="I10" s="4"/>
      <c r="J10" s="20"/>
      <c r="K10" s="20"/>
    </row>
    <row r="11" spans="1:13" s="22" customFormat="1" ht="18" customHeight="1" thickBot="1" x14ac:dyDescent="0.25">
      <c r="A11" s="34"/>
      <c r="B11" s="34"/>
      <c r="C11" s="35"/>
      <c r="D11" s="38" t="s">
        <v>14</v>
      </c>
      <c r="E11" s="39">
        <v>1118595000.5899999</v>
      </c>
      <c r="F11" s="40">
        <f>SUM(F12,F17)</f>
        <v>53120</v>
      </c>
      <c r="G11" s="40">
        <f>SUM(G12,G17)</f>
        <v>0</v>
      </c>
      <c r="H11" s="39">
        <f t="shared" si="0"/>
        <v>1118648120.5899999</v>
      </c>
      <c r="I11" s="4"/>
      <c r="J11" s="20"/>
      <c r="K11" s="20"/>
    </row>
    <row r="12" spans="1:13" s="22" customFormat="1" ht="17.25" customHeight="1" thickTop="1" thickBot="1" x14ac:dyDescent="0.25">
      <c r="A12" s="41">
        <v>852</v>
      </c>
      <c r="B12" s="41"/>
      <c r="C12" s="42"/>
      <c r="D12" s="43" t="s">
        <v>15</v>
      </c>
      <c r="E12" s="40">
        <v>32036616.900000002</v>
      </c>
      <c r="F12" s="40">
        <f>SUM(F14)</f>
        <v>47120</v>
      </c>
      <c r="G12" s="40">
        <f>SUM(G14)</f>
        <v>0</v>
      </c>
      <c r="H12" s="40">
        <f t="shared" si="0"/>
        <v>32083736.900000002</v>
      </c>
      <c r="I12" s="4"/>
      <c r="J12" s="20"/>
      <c r="K12" s="20"/>
    </row>
    <row r="13" spans="1:13" s="22" customFormat="1" ht="14.25" customHeight="1" thickTop="1" x14ac:dyDescent="0.2">
      <c r="A13" s="34"/>
      <c r="B13" s="44">
        <v>85214</v>
      </c>
      <c r="C13" s="35"/>
      <c r="D13" s="45" t="s">
        <v>16</v>
      </c>
      <c r="E13" s="46"/>
      <c r="F13" s="47"/>
      <c r="G13" s="47"/>
      <c r="H13" s="46"/>
      <c r="I13" s="4"/>
      <c r="J13" s="20"/>
      <c r="K13" s="20"/>
    </row>
    <row r="14" spans="1:13" s="22" customFormat="1" ht="14.25" customHeight="1" x14ac:dyDescent="0.2">
      <c r="A14" s="34"/>
      <c r="B14" s="44"/>
      <c r="C14" s="35"/>
      <c r="D14" s="48" t="s">
        <v>17</v>
      </c>
      <c r="E14" s="49">
        <v>7176097</v>
      </c>
      <c r="F14" s="50">
        <f>SUM(F15)</f>
        <v>47120</v>
      </c>
      <c r="G14" s="50">
        <f>SUM(G15)</f>
        <v>0</v>
      </c>
      <c r="H14" s="49">
        <f>SUM(E14+F14-G14)</f>
        <v>7223217</v>
      </c>
      <c r="I14" s="4"/>
      <c r="J14" s="20"/>
      <c r="K14" s="20"/>
    </row>
    <row r="15" spans="1:13" s="22" customFormat="1" ht="12.75" customHeight="1" x14ac:dyDescent="0.2">
      <c r="A15" s="34"/>
      <c r="B15" s="44"/>
      <c r="C15" s="84"/>
      <c r="D15" s="131" t="s">
        <v>18</v>
      </c>
      <c r="E15" s="132">
        <v>7148607</v>
      </c>
      <c r="F15" s="133">
        <f>SUM(F16)</f>
        <v>47120</v>
      </c>
      <c r="G15" s="133">
        <f>SUM(G16)</f>
        <v>0</v>
      </c>
      <c r="H15" s="132">
        <f t="shared" ref="H15:H16" si="1">SUM(E15+F15-G15)</f>
        <v>7195727</v>
      </c>
      <c r="I15" s="4"/>
      <c r="J15" s="20"/>
      <c r="K15" s="20"/>
    </row>
    <row r="16" spans="1:13" s="22" customFormat="1" ht="35.25" customHeight="1" x14ac:dyDescent="0.2">
      <c r="A16" s="34"/>
      <c r="B16" s="44"/>
      <c r="C16" s="51" t="s">
        <v>19</v>
      </c>
      <c r="D16" s="52" t="s">
        <v>20</v>
      </c>
      <c r="E16" s="53">
        <v>7148607</v>
      </c>
      <c r="F16" s="54">
        <v>47120</v>
      </c>
      <c r="G16" s="54"/>
      <c r="H16" s="53">
        <f t="shared" si="1"/>
        <v>7195727</v>
      </c>
      <c r="I16" s="4"/>
      <c r="J16" s="20"/>
      <c r="K16" s="20"/>
    </row>
    <row r="17" spans="1:13" s="22" customFormat="1" ht="17.25" customHeight="1" thickBot="1" x14ac:dyDescent="0.25">
      <c r="A17" s="55">
        <v>854</v>
      </c>
      <c r="B17" s="41"/>
      <c r="C17" s="42"/>
      <c r="D17" s="43" t="s">
        <v>21</v>
      </c>
      <c r="E17" s="40">
        <v>994461.41999999993</v>
      </c>
      <c r="F17" s="40">
        <f t="shared" ref="F17:G19" si="2">SUM(F18)</f>
        <v>6000</v>
      </c>
      <c r="G17" s="40">
        <f t="shared" si="2"/>
        <v>0</v>
      </c>
      <c r="H17" s="40">
        <f>SUM(E17+F17-G17)</f>
        <v>1000461.4199999999</v>
      </c>
      <c r="I17" s="4"/>
      <c r="J17" s="20"/>
      <c r="K17" s="20"/>
    </row>
    <row r="18" spans="1:13" s="22" customFormat="1" ht="12" customHeight="1" thickTop="1" x14ac:dyDescent="0.2">
      <c r="A18" s="55"/>
      <c r="B18" s="44">
        <v>85415</v>
      </c>
      <c r="C18" s="35"/>
      <c r="D18" s="56" t="s">
        <v>22</v>
      </c>
      <c r="E18" s="49">
        <v>534265</v>
      </c>
      <c r="F18" s="50">
        <f t="shared" si="2"/>
        <v>6000</v>
      </c>
      <c r="G18" s="50">
        <f t="shared" si="2"/>
        <v>0</v>
      </c>
      <c r="H18" s="49">
        <f>SUM(E18+F18-G18)</f>
        <v>540265</v>
      </c>
      <c r="I18" s="4"/>
      <c r="J18" s="20"/>
      <c r="K18" s="20"/>
    </row>
    <row r="19" spans="1:13" s="22" customFormat="1" ht="12" customHeight="1" x14ac:dyDescent="0.2">
      <c r="A19" s="55"/>
      <c r="B19" s="44"/>
      <c r="C19" s="35"/>
      <c r="D19" s="134" t="s">
        <v>18</v>
      </c>
      <c r="E19" s="132">
        <v>534265</v>
      </c>
      <c r="F19" s="133">
        <f t="shared" si="2"/>
        <v>6000</v>
      </c>
      <c r="G19" s="133">
        <f t="shared" si="2"/>
        <v>0</v>
      </c>
      <c r="H19" s="132">
        <f>SUM(E19+F19-G19)</f>
        <v>540265</v>
      </c>
      <c r="I19" s="4"/>
      <c r="J19" s="20"/>
      <c r="K19" s="20"/>
    </row>
    <row r="20" spans="1:13" s="22" customFormat="1" ht="33.75" customHeight="1" x14ac:dyDescent="0.2">
      <c r="A20" s="57"/>
      <c r="B20" s="41"/>
      <c r="C20" s="58" t="s">
        <v>23</v>
      </c>
      <c r="D20" s="59" t="s">
        <v>24</v>
      </c>
      <c r="E20" s="53">
        <v>9000</v>
      </c>
      <c r="F20" s="60">
        <v>6000</v>
      </c>
      <c r="G20" s="54"/>
      <c r="H20" s="60">
        <f t="shared" ref="H20:H29" si="3">SUM(E20+F20-G20)</f>
        <v>15000</v>
      </c>
      <c r="I20" s="61"/>
      <c r="J20" s="20"/>
      <c r="K20" s="20"/>
    </row>
    <row r="21" spans="1:13" s="22" customFormat="1" ht="17.25" customHeight="1" thickBot="1" x14ac:dyDescent="0.25">
      <c r="A21" s="34"/>
      <c r="B21" s="34"/>
      <c r="C21" s="35"/>
      <c r="D21" s="38" t="s">
        <v>25</v>
      </c>
      <c r="E21" s="39">
        <v>70705023.090000004</v>
      </c>
      <c r="F21" s="40">
        <f>SUM(F22,F26)</f>
        <v>2832332</v>
      </c>
      <c r="G21" s="40">
        <f>SUM(G22,G26)</f>
        <v>1507</v>
      </c>
      <c r="H21" s="39">
        <f t="shared" si="3"/>
        <v>73535848.090000004</v>
      </c>
      <c r="I21" s="61"/>
      <c r="J21" s="20"/>
      <c r="K21" s="20"/>
    </row>
    <row r="22" spans="1:13" s="22" customFormat="1" ht="17.25" customHeight="1" thickTop="1" thickBot="1" x14ac:dyDescent="0.25">
      <c r="A22" s="41">
        <v>852</v>
      </c>
      <c r="B22" s="41"/>
      <c r="C22" s="42"/>
      <c r="D22" s="43" t="s">
        <v>15</v>
      </c>
      <c r="E22" s="39">
        <v>8585848.5600000005</v>
      </c>
      <c r="F22" s="40">
        <f>SUM(F23,)</f>
        <v>0</v>
      </c>
      <c r="G22" s="40">
        <f>SUM(G23,)</f>
        <v>1507</v>
      </c>
      <c r="H22" s="40">
        <f>SUM(E22+F22-G22)</f>
        <v>8584341.5600000005</v>
      </c>
      <c r="I22" s="61"/>
      <c r="J22" s="20"/>
      <c r="K22" s="20"/>
    </row>
    <row r="23" spans="1:13" s="22" customFormat="1" ht="12" customHeight="1" thickTop="1" x14ac:dyDescent="0.2">
      <c r="A23" s="41"/>
      <c r="B23" s="44">
        <v>85219</v>
      </c>
      <c r="C23" s="35"/>
      <c r="D23" s="56" t="s">
        <v>26</v>
      </c>
      <c r="E23" s="49">
        <v>229875</v>
      </c>
      <c r="F23" s="50">
        <f>SUM(F24)</f>
        <v>0</v>
      </c>
      <c r="G23" s="50">
        <f t="shared" ref="F23:G24" si="4">SUM(G24)</f>
        <v>1507</v>
      </c>
      <c r="H23" s="49">
        <f t="shared" ref="H23:H25" si="5">SUM(E23+F23-G23)</f>
        <v>228368</v>
      </c>
      <c r="I23" s="61"/>
      <c r="J23" s="20"/>
      <c r="K23" s="20"/>
    </row>
    <row r="24" spans="1:13" s="22" customFormat="1" ht="12" customHeight="1" x14ac:dyDescent="0.2">
      <c r="A24" s="41"/>
      <c r="B24" s="44"/>
      <c r="C24" s="35"/>
      <c r="D24" s="134" t="s">
        <v>18</v>
      </c>
      <c r="E24" s="132">
        <v>229875</v>
      </c>
      <c r="F24" s="133">
        <f t="shared" si="4"/>
        <v>0</v>
      </c>
      <c r="G24" s="133">
        <f t="shared" si="4"/>
        <v>1507</v>
      </c>
      <c r="H24" s="132">
        <f t="shared" si="5"/>
        <v>228368</v>
      </c>
      <c r="I24" s="61"/>
      <c r="J24" s="20"/>
      <c r="K24" s="20"/>
    </row>
    <row r="25" spans="1:13" s="22" customFormat="1" ht="46.5" customHeight="1" x14ac:dyDescent="0.2">
      <c r="A25" s="41"/>
      <c r="B25" s="41"/>
      <c r="C25" s="51" t="s">
        <v>27</v>
      </c>
      <c r="D25" s="62" t="s">
        <v>28</v>
      </c>
      <c r="E25" s="53">
        <v>229875</v>
      </c>
      <c r="F25" s="60"/>
      <c r="G25" s="60">
        <v>1507</v>
      </c>
      <c r="H25" s="53">
        <f t="shared" si="5"/>
        <v>228368</v>
      </c>
      <c r="I25" s="61"/>
      <c r="J25" s="20"/>
      <c r="K25" s="20"/>
    </row>
    <row r="26" spans="1:13" s="22" customFormat="1" ht="17.25" customHeight="1" thickBot="1" x14ac:dyDescent="0.25">
      <c r="A26" s="41">
        <v>855</v>
      </c>
      <c r="B26" s="41"/>
      <c r="C26" s="42"/>
      <c r="D26" s="43" t="s">
        <v>29</v>
      </c>
      <c r="E26" s="40">
        <v>56905735</v>
      </c>
      <c r="F26" s="40">
        <f t="shared" ref="F26:G27" si="6">SUM(F27)</f>
        <v>2832332</v>
      </c>
      <c r="G26" s="40">
        <f t="shared" si="6"/>
        <v>0</v>
      </c>
      <c r="H26" s="40">
        <f t="shared" si="3"/>
        <v>59738067</v>
      </c>
      <c r="I26" s="61"/>
      <c r="J26" s="20"/>
      <c r="K26" s="20"/>
    </row>
    <row r="27" spans="1:13" s="22" customFormat="1" ht="34.5" customHeight="1" thickTop="1" x14ac:dyDescent="0.2">
      <c r="A27" s="41"/>
      <c r="B27" s="63">
        <v>85502</v>
      </c>
      <c r="C27" s="35"/>
      <c r="D27" s="64" t="s">
        <v>30</v>
      </c>
      <c r="E27" s="49">
        <v>56025312</v>
      </c>
      <c r="F27" s="50">
        <f t="shared" si="6"/>
        <v>2832332</v>
      </c>
      <c r="G27" s="50">
        <f t="shared" si="6"/>
        <v>0</v>
      </c>
      <c r="H27" s="49">
        <f t="shared" si="3"/>
        <v>58857644</v>
      </c>
      <c r="I27" s="61"/>
      <c r="J27" s="20"/>
      <c r="K27" s="20"/>
    </row>
    <row r="28" spans="1:13" s="22" customFormat="1" ht="12" customHeight="1" x14ac:dyDescent="0.2">
      <c r="A28" s="41"/>
      <c r="B28" s="44"/>
      <c r="C28" s="35"/>
      <c r="D28" s="134" t="s">
        <v>18</v>
      </c>
      <c r="E28" s="132">
        <v>56025312</v>
      </c>
      <c r="F28" s="133">
        <f>SUM(F29:F29)</f>
        <v>2832332</v>
      </c>
      <c r="G28" s="133">
        <f>SUM(G29:G29)</f>
        <v>0</v>
      </c>
      <c r="H28" s="132">
        <f t="shared" si="3"/>
        <v>58857644</v>
      </c>
      <c r="I28" s="61"/>
      <c r="J28" s="20"/>
      <c r="K28" s="20"/>
    </row>
    <row r="29" spans="1:13" s="22" customFormat="1" ht="47.25" customHeight="1" x14ac:dyDescent="0.2">
      <c r="A29" s="41"/>
      <c r="B29" s="41"/>
      <c r="C29" s="51" t="s">
        <v>27</v>
      </c>
      <c r="D29" s="62" t="s">
        <v>31</v>
      </c>
      <c r="E29" s="53">
        <v>55980792</v>
      </c>
      <c r="F29" s="54">
        <v>2832332</v>
      </c>
      <c r="G29" s="54"/>
      <c r="H29" s="53">
        <f t="shared" si="3"/>
        <v>58813124</v>
      </c>
      <c r="I29" s="61"/>
      <c r="J29" s="20"/>
      <c r="K29" s="20"/>
    </row>
    <row r="30" spans="1:13" s="22" customFormat="1" ht="20.25" customHeight="1" thickBot="1" x14ac:dyDescent="0.3">
      <c r="A30" s="44"/>
      <c r="B30" s="44"/>
      <c r="C30" s="35"/>
      <c r="D30" s="36" t="s">
        <v>32</v>
      </c>
      <c r="E30" s="37">
        <v>1440411609.2099998</v>
      </c>
      <c r="F30" s="37">
        <f>SUM(F31,F42)</f>
        <v>2886152</v>
      </c>
      <c r="G30" s="37">
        <f>SUM(G31,G42)</f>
        <v>2207</v>
      </c>
      <c r="H30" s="37">
        <f>SUM(E30+F30-G30)</f>
        <v>1443295554.2099998</v>
      </c>
      <c r="I30" s="4"/>
      <c r="J30" s="20"/>
      <c r="K30" s="65"/>
      <c r="L30" s="65"/>
      <c r="M30" s="20"/>
    </row>
    <row r="31" spans="1:13" s="22" customFormat="1" ht="18.75" customHeight="1" thickBot="1" x14ac:dyDescent="0.3">
      <c r="A31" s="44"/>
      <c r="B31" s="44"/>
      <c r="C31" s="35"/>
      <c r="D31" s="38" t="s">
        <v>33</v>
      </c>
      <c r="E31" s="39">
        <v>1336613844.8299999</v>
      </c>
      <c r="F31" s="39">
        <f>SUM(F32,F38)</f>
        <v>53820</v>
      </c>
      <c r="G31" s="39">
        <f>SUM(G32,G38)</f>
        <v>700</v>
      </c>
      <c r="H31" s="39">
        <f t="shared" ref="H31:H32" si="7">SUM(E31+F31-G31)</f>
        <v>1336666964.8299999</v>
      </c>
      <c r="I31" s="4"/>
      <c r="J31" s="20"/>
      <c r="K31" s="65"/>
      <c r="L31" s="65"/>
      <c r="M31" s="20"/>
    </row>
    <row r="32" spans="1:13" s="22" customFormat="1" ht="14.25" customHeight="1" thickTop="1" thickBot="1" x14ac:dyDescent="0.3">
      <c r="A32" s="41">
        <v>852</v>
      </c>
      <c r="B32" s="41"/>
      <c r="C32" s="42"/>
      <c r="D32" s="43" t="s">
        <v>15</v>
      </c>
      <c r="E32" s="40">
        <v>96068321.089999989</v>
      </c>
      <c r="F32" s="39">
        <f>SUM(F34)</f>
        <v>47820</v>
      </c>
      <c r="G32" s="39">
        <f>SUM(G34)</f>
        <v>700</v>
      </c>
      <c r="H32" s="39">
        <f t="shared" si="7"/>
        <v>96115441.089999989</v>
      </c>
      <c r="I32" s="4"/>
      <c r="J32" s="20"/>
      <c r="K32" s="65"/>
      <c r="L32" s="65"/>
      <c r="M32" s="20"/>
    </row>
    <row r="33" spans="1:13" s="22" customFormat="1" ht="12" customHeight="1" thickTop="1" x14ac:dyDescent="0.25">
      <c r="A33" s="44"/>
      <c r="B33" s="44">
        <v>85214</v>
      </c>
      <c r="C33" s="35"/>
      <c r="D33" s="45" t="s">
        <v>16</v>
      </c>
      <c r="E33" s="46"/>
      <c r="F33" s="47"/>
      <c r="G33" s="47"/>
      <c r="H33" s="46"/>
      <c r="I33" s="4"/>
      <c r="J33" s="20"/>
      <c r="K33" s="65"/>
      <c r="L33" s="65"/>
      <c r="M33" s="20"/>
    </row>
    <row r="34" spans="1:13" s="22" customFormat="1" ht="12.75" customHeight="1" x14ac:dyDescent="0.25">
      <c r="A34" s="44"/>
      <c r="B34" s="44"/>
      <c r="C34" s="35"/>
      <c r="D34" s="48" t="s">
        <v>17</v>
      </c>
      <c r="E34" s="49">
        <v>8476261</v>
      </c>
      <c r="F34" s="50">
        <f>SUM(F35)</f>
        <v>47820</v>
      </c>
      <c r="G34" s="50">
        <f>SUM(G35)</f>
        <v>700</v>
      </c>
      <c r="H34" s="49">
        <f>SUM(E34+F34-G34)</f>
        <v>8523381</v>
      </c>
      <c r="I34" s="4"/>
      <c r="J34" s="20"/>
      <c r="K34" s="65"/>
      <c r="L34" s="65"/>
      <c r="M34" s="20"/>
    </row>
    <row r="35" spans="1:13" s="22" customFormat="1" ht="12.75" customHeight="1" x14ac:dyDescent="0.25">
      <c r="A35" s="44"/>
      <c r="B35" s="44"/>
      <c r="C35" s="84"/>
      <c r="D35" s="135" t="s">
        <v>34</v>
      </c>
      <c r="E35" s="132">
        <v>8448971</v>
      </c>
      <c r="F35" s="136">
        <f>SUM(F36:F37)</f>
        <v>47820</v>
      </c>
      <c r="G35" s="136">
        <f>SUM(G36:G37)</f>
        <v>700</v>
      </c>
      <c r="H35" s="137">
        <f t="shared" ref="H35:H38" si="8">SUM(E35+F35-G35)</f>
        <v>8496091</v>
      </c>
      <c r="I35" s="4"/>
      <c r="J35" s="20"/>
      <c r="K35" s="65"/>
      <c r="L35" s="65"/>
      <c r="M35" s="20"/>
    </row>
    <row r="36" spans="1:13" s="22" customFormat="1" ht="12.75" customHeight="1" x14ac:dyDescent="0.25">
      <c r="A36" s="44"/>
      <c r="B36" s="44"/>
      <c r="C36" s="66">
        <v>3110</v>
      </c>
      <c r="D36" s="67" t="s">
        <v>35</v>
      </c>
      <c r="E36" s="53">
        <v>8319443</v>
      </c>
      <c r="F36" s="53">
        <v>47820</v>
      </c>
      <c r="G36" s="53"/>
      <c r="H36" s="54">
        <f t="shared" si="8"/>
        <v>8367263</v>
      </c>
      <c r="I36" s="4"/>
      <c r="J36" s="20"/>
      <c r="K36" s="65"/>
      <c r="L36" s="65"/>
      <c r="M36" s="20"/>
    </row>
    <row r="37" spans="1:13" s="22" customFormat="1" ht="12.75" customHeight="1" x14ac:dyDescent="0.25">
      <c r="A37" s="44"/>
      <c r="B37" s="44"/>
      <c r="C37" s="66">
        <v>4300</v>
      </c>
      <c r="D37" s="67" t="s">
        <v>36</v>
      </c>
      <c r="E37" s="53">
        <v>129528</v>
      </c>
      <c r="F37" s="53"/>
      <c r="G37" s="53">
        <v>700</v>
      </c>
      <c r="H37" s="54">
        <f t="shared" si="8"/>
        <v>128828</v>
      </c>
      <c r="I37" s="4"/>
      <c r="J37" s="20"/>
      <c r="K37" s="65"/>
      <c r="L37" s="65"/>
      <c r="M37" s="20"/>
    </row>
    <row r="38" spans="1:13" s="22" customFormat="1" ht="17.25" customHeight="1" thickBot="1" x14ac:dyDescent="0.25">
      <c r="A38" s="41">
        <v>854</v>
      </c>
      <c r="B38" s="41"/>
      <c r="C38" s="42"/>
      <c r="D38" s="43" t="s">
        <v>21</v>
      </c>
      <c r="E38" s="39">
        <v>25575943.639999997</v>
      </c>
      <c r="F38" s="40">
        <f t="shared" ref="F38:G40" si="9">SUM(F39)</f>
        <v>6000</v>
      </c>
      <c r="G38" s="40">
        <f t="shared" si="9"/>
        <v>0</v>
      </c>
      <c r="H38" s="39">
        <f t="shared" si="8"/>
        <v>25581943.639999997</v>
      </c>
      <c r="I38" s="4"/>
      <c r="J38" s="20"/>
      <c r="K38" s="20"/>
    </row>
    <row r="39" spans="1:13" s="22" customFormat="1" ht="12" customHeight="1" thickTop="1" x14ac:dyDescent="0.2">
      <c r="A39" s="42"/>
      <c r="B39" s="66">
        <v>85415</v>
      </c>
      <c r="C39" s="44"/>
      <c r="D39" s="68" t="s">
        <v>22</v>
      </c>
      <c r="E39" s="69">
        <v>664265</v>
      </c>
      <c r="F39" s="49">
        <f t="shared" si="9"/>
        <v>6000</v>
      </c>
      <c r="G39" s="49">
        <f t="shared" si="9"/>
        <v>0</v>
      </c>
      <c r="H39" s="69">
        <f>SUM(E39+F39-G39)</f>
        <v>670265</v>
      </c>
      <c r="I39" s="4"/>
      <c r="J39" s="20"/>
      <c r="K39" s="20"/>
    </row>
    <row r="40" spans="1:13" s="22" customFormat="1" ht="12" customHeight="1" x14ac:dyDescent="0.2">
      <c r="A40" s="42"/>
      <c r="B40" s="70"/>
      <c r="C40" s="84"/>
      <c r="D40" s="135" t="s">
        <v>37</v>
      </c>
      <c r="E40" s="132">
        <v>129370</v>
      </c>
      <c r="F40" s="132">
        <f t="shared" si="9"/>
        <v>6000</v>
      </c>
      <c r="G40" s="132">
        <f t="shared" si="9"/>
        <v>0</v>
      </c>
      <c r="H40" s="136">
        <f t="shared" ref="H40:H48" si="10">SUM(E40+F40-G40)</f>
        <v>135370</v>
      </c>
      <c r="I40" s="4"/>
      <c r="J40" s="20"/>
      <c r="K40" s="20"/>
    </row>
    <row r="41" spans="1:13" s="22" customFormat="1" ht="12" customHeight="1" x14ac:dyDescent="0.2">
      <c r="A41" s="42"/>
      <c r="B41" s="70"/>
      <c r="C41" s="66">
        <v>3240</v>
      </c>
      <c r="D41" s="67" t="s">
        <v>38</v>
      </c>
      <c r="E41" s="71">
        <v>9000</v>
      </c>
      <c r="F41" s="71">
        <v>6000</v>
      </c>
      <c r="G41" s="71"/>
      <c r="H41" s="54">
        <f t="shared" si="10"/>
        <v>15000</v>
      </c>
      <c r="I41" s="4"/>
      <c r="J41" s="20"/>
      <c r="K41" s="20"/>
    </row>
    <row r="42" spans="1:13" s="22" customFormat="1" ht="17.25" customHeight="1" thickBot="1" x14ac:dyDescent="0.25">
      <c r="A42" s="72"/>
      <c r="B42" s="44"/>
      <c r="C42" s="66"/>
      <c r="D42" s="38" t="s">
        <v>39</v>
      </c>
      <c r="E42" s="39">
        <v>70704861.160000011</v>
      </c>
      <c r="F42" s="39">
        <f>SUM(F43,F48)</f>
        <v>2832332</v>
      </c>
      <c r="G42" s="39">
        <f>SUM(G43,G48)</f>
        <v>1507</v>
      </c>
      <c r="H42" s="39">
        <f t="shared" si="10"/>
        <v>73535686.160000011</v>
      </c>
      <c r="I42" s="4"/>
      <c r="J42" s="20"/>
      <c r="K42" s="20"/>
    </row>
    <row r="43" spans="1:13" s="22" customFormat="1" ht="17.25" customHeight="1" thickTop="1" thickBot="1" x14ac:dyDescent="0.25">
      <c r="A43" s="73">
        <v>852</v>
      </c>
      <c r="B43" s="73"/>
      <c r="C43" s="74"/>
      <c r="D43" s="75" t="s">
        <v>15</v>
      </c>
      <c r="E43" s="76">
        <v>8585848.5600000005</v>
      </c>
      <c r="F43" s="76">
        <f>SUM(F44,)</f>
        <v>0</v>
      </c>
      <c r="G43" s="76">
        <f>SUM(G44,)</f>
        <v>1507</v>
      </c>
      <c r="H43" s="76">
        <f t="shared" si="10"/>
        <v>8584341.5600000005</v>
      </c>
      <c r="I43" s="4"/>
      <c r="J43" s="20"/>
      <c r="K43" s="20"/>
    </row>
    <row r="44" spans="1:13" s="22" customFormat="1" ht="12" customHeight="1" thickTop="1" x14ac:dyDescent="0.2">
      <c r="A44" s="77"/>
      <c r="B44" s="78">
        <v>85219</v>
      </c>
      <c r="C44" s="79"/>
      <c r="D44" s="56" t="s">
        <v>26</v>
      </c>
      <c r="E44" s="69">
        <v>229875</v>
      </c>
      <c r="F44" s="50">
        <f>SUM(F45)</f>
        <v>0</v>
      </c>
      <c r="G44" s="50">
        <f>SUM(G45)</f>
        <v>1507</v>
      </c>
      <c r="H44" s="49">
        <f t="shared" si="10"/>
        <v>228368</v>
      </c>
      <c r="I44" s="4"/>
      <c r="J44" s="20"/>
      <c r="K44" s="20"/>
    </row>
    <row r="45" spans="1:13" s="22" customFormat="1" ht="12" customHeight="1" x14ac:dyDescent="0.2">
      <c r="A45" s="80"/>
      <c r="B45" s="81"/>
      <c r="C45" s="82"/>
      <c r="D45" s="138" t="s">
        <v>34</v>
      </c>
      <c r="E45" s="139">
        <v>229875</v>
      </c>
      <c r="F45" s="140">
        <f>SUM(F46:F47)</f>
        <v>0</v>
      </c>
      <c r="G45" s="140">
        <f>SUM(G46:G47)</f>
        <v>1507</v>
      </c>
      <c r="H45" s="141">
        <f t="shared" si="10"/>
        <v>228368</v>
      </c>
      <c r="I45" s="4"/>
      <c r="J45" s="20"/>
      <c r="K45" s="20"/>
    </row>
    <row r="46" spans="1:13" s="22" customFormat="1" ht="12" customHeight="1" x14ac:dyDescent="0.2">
      <c r="A46" s="73"/>
      <c r="B46" s="83"/>
      <c r="C46" s="66">
        <v>3110</v>
      </c>
      <c r="D46" s="67" t="s">
        <v>35</v>
      </c>
      <c r="E46" s="71">
        <v>226477</v>
      </c>
      <c r="F46" s="53"/>
      <c r="G46" s="53">
        <v>1484</v>
      </c>
      <c r="H46" s="53">
        <f t="shared" si="10"/>
        <v>224993</v>
      </c>
      <c r="I46" s="4"/>
      <c r="J46" s="20"/>
      <c r="K46" s="20"/>
    </row>
    <row r="47" spans="1:13" s="22" customFormat="1" ht="12" customHeight="1" x14ac:dyDescent="0.2">
      <c r="A47" s="73"/>
      <c r="B47" s="44"/>
      <c r="C47" s="84" t="s">
        <v>40</v>
      </c>
      <c r="D47" s="85" t="s">
        <v>41</v>
      </c>
      <c r="E47" s="71">
        <v>3398</v>
      </c>
      <c r="F47" s="71"/>
      <c r="G47" s="71">
        <v>23</v>
      </c>
      <c r="H47" s="53">
        <f t="shared" si="10"/>
        <v>3375</v>
      </c>
      <c r="I47" s="4"/>
      <c r="J47" s="20"/>
      <c r="K47" s="20"/>
    </row>
    <row r="48" spans="1:13" s="22" customFormat="1" ht="12" customHeight="1" thickBot="1" x14ac:dyDescent="0.25">
      <c r="A48" s="41">
        <v>855</v>
      </c>
      <c r="B48" s="41"/>
      <c r="C48" s="42"/>
      <c r="D48" s="43" t="s">
        <v>29</v>
      </c>
      <c r="E48" s="40">
        <v>56905735</v>
      </c>
      <c r="F48" s="39">
        <f>SUM(F51)</f>
        <v>2832332</v>
      </c>
      <c r="G48" s="39">
        <f>SUM(G51)</f>
        <v>0</v>
      </c>
      <c r="H48" s="39">
        <f t="shared" si="10"/>
        <v>59738067</v>
      </c>
      <c r="I48" s="4"/>
      <c r="J48" s="20"/>
      <c r="K48" s="20"/>
    </row>
    <row r="49" spans="1:11" s="22" customFormat="1" ht="12" customHeight="1" thickTop="1" x14ac:dyDescent="0.2">
      <c r="A49" s="41"/>
      <c r="B49" s="70">
        <v>85502</v>
      </c>
      <c r="C49" s="84"/>
      <c r="D49" s="86" t="s">
        <v>42</v>
      </c>
      <c r="E49" s="47"/>
      <c r="F49" s="46"/>
      <c r="G49" s="46"/>
      <c r="H49" s="46"/>
      <c r="I49" s="4"/>
      <c r="J49" s="20"/>
      <c r="K49" s="20"/>
    </row>
    <row r="50" spans="1:11" s="22" customFormat="1" ht="12" customHeight="1" x14ac:dyDescent="0.2">
      <c r="A50" s="41"/>
      <c r="B50" s="70"/>
      <c r="C50" s="84"/>
      <c r="D50" s="86" t="s">
        <v>43</v>
      </c>
      <c r="E50" s="47"/>
      <c r="F50" s="46"/>
      <c r="G50" s="46"/>
      <c r="H50" s="46"/>
      <c r="I50" s="4"/>
      <c r="J50" s="20"/>
      <c r="K50" s="20"/>
    </row>
    <row r="51" spans="1:11" s="22" customFormat="1" ht="12" customHeight="1" x14ac:dyDescent="0.2">
      <c r="A51" s="41"/>
      <c r="B51" s="70"/>
      <c r="C51" s="84"/>
      <c r="D51" s="48" t="s">
        <v>44</v>
      </c>
      <c r="E51" s="87">
        <v>56025312</v>
      </c>
      <c r="F51" s="50">
        <f t="shared" ref="F51:G51" si="11">SUM(F52)</f>
        <v>2832332</v>
      </c>
      <c r="G51" s="50">
        <f t="shared" si="11"/>
        <v>0</v>
      </c>
      <c r="H51" s="49">
        <f t="shared" ref="H51:H57" si="12">SUM(E51+F51-G51)</f>
        <v>58857644</v>
      </c>
      <c r="I51" s="4"/>
      <c r="J51" s="20"/>
      <c r="K51" s="20"/>
    </row>
    <row r="52" spans="1:11" s="22" customFormat="1" ht="12" customHeight="1" x14ac:dyDescent="0.2">
      <c r="A52" s="41"/>
      <c r="B52" s="70"/>
      <c r="C52" s="35"/>
      <c r="D52" s="142" t="s">
        <v>34</v>
      </c>
      <c r="E52" s="143">
        <v>55980792</v>
      </c>
      <c r="F52" s="136">
        <f>SUM(F53:F57)</f>
        <v>2832332</v>
      </c>
      <c r="G52" s="136">
        <f>SUM(G53:G57)</f>
        <v>0</v>
      </c>
      <c r="H52" s="137">
        <f t="shared" si="12"/>
        <v>58813124</v>
      </c>
      <c r="I52" s="4"/>
      <c r="J52" s="20"/>
      <c r="K52" s="20"/>
    </row>
    <row r="53" spans="1:11" s="22" customFormat="1" ht="12" customHeight="1" x14ac:dyDescent="0.2">
      <c r="A53" s="41"/>
      <c r="B53" s="83"/>
      <c r="C53" s="74">
        <v>3110</v>
      </c>
      <c r="D53" s="88" t="s">
        <v>35</v>
      </c>
      <c r="E53" s="53">
        <v>49168066</v>
      </c>
      <c r="F53" s="71">
        <v>2256436</v>
      </c>
      <c r="G53" s="71"/>
      <c r="H53" s="54">
        <f t="shared" si="12"/>
        <v>51424502</v>
      </c>
      <c r="I53" s="4"/>
      <c r="J53" s="20"/>
      <c r="K53" s="20"/>
    </row>
    <row r="54" spans="1:11" s="22" customFormat="1" ht="12" customHeight="1" x14ac:dyDescent="0.2">
      <c r="A54" s="41"/>
      <c r="B54" s="83"/>
      <c r="C54" s="66">
        <v>4010</v>
      </c>
      <c r="D54" s="67" t="s">
        <v>45</v>
      </c>
      <c r="E54" s="53">
        <v>1239823</v>
      </c>
      <c r="F54" s="71">
        <v>94790</v>
      </c>
      <c r="G54" s="71"/>
      <c r="H54" s="54">
        <f t="shared" si="12"/>
        <v>1334613</v>
      </c>
      <c r="I54" s="4"/>
      <c r="J54" s="20"/>
      <c r="K54" s="20"/>
    </row>
    <row r="55" spans="1:11" s="22" customFormat="1" ht="12" customHeight="1" x14ac:dyDescent="0.2">
      <c r="A55" s="41"/>
      <c r="B55" s="83"/>
      <c r="C55" s="89">
        <v>4110</v>
      </c>
      <c r="D55" s="85" t="s">
        <v>46</v>
      </c>
      <c r="E55" s="53">
        <v>5394145</v>
      </c>
      <c r="F55" s="71">
        <v>480121</v>
      </c>
      <c r="G55" s="71"/>
      <c r="H55" s="54">
        <f t="shared" si="12"/>
        <v>5874266</v>
      </c>
      <c r="I55" s="4"/>
      <c r="J55" s="20"/>
      <c r="K55" s="20"/>
    </row>
    <row r="56" spans="1:11" s="22" customFormat="1" ht="12" customHeight="1" x14ac:dyDescent="0.2">
      <c r="A56" s="41"/>
      <c r="B56" s="83"/>
      <c r="C56" s="90" t="s">
        <v>47</v>
      </c>
      <c r="D56" s="91" t="s">
        <v>48</v>
      </c>
      <c r="E56" s="53">
        <v>25320</v>
      </c>
      <c r="F56" s="71">
        <v>235</v>
      </c>
      <c r="G56" s="71"/>
      <c r="H56" s="54">
        <f t="shared" si="12"/>
        <v>25555</v>
      </c>
      <c r="I56" s="4"/>
      <c r="J56" s="20"/>
      <c r="K56" s="20"/>
    </row>
    <row r="57" spans="1:11" s="22" customFormat="1" ht="12" customHeight="1" x14ac:dyDescent="0.2">
      <c r="A57" s="41"/>
      <c r="B57" s="83"/>
      <c r="C57" s="89">
        <v>4300</v>
      </c>
      <c r="D57" s="67" t="s">
        <v>36</v>
      </c>
      <c r="E57" s="53">
        <v>3630</v>
      </c>
      <c r="F57" s="71">
        <v>750</v>
      </c>
      <c r="G57" s="71"/>
      <c r="H57" s="54">
        <f t="shared" si="12"/>
        <v>4380</v>
      </c>
      <c r="I57" s="4"/>
      <c r="J57" s="20"/>
      <c r="K57" s="20"/>
    </row>
    <row r="58" spans="1:11" s="22" customFormat="1" ht="3.75" customHeight="1" x14ac:dyDescent="0.2">
      <c r="A58" s="92"/>
      <c r="B58" s="92"/>
      <c r="C58" s="93"/>
      <c r="D58" s="94"/>
      <c r="E58" s="49"/>
      <c r="F58" s="49"/>
      <c r="G58" s="49"/>
      <c r="H58" s="49"/>
      <c r="I58" s="4"/>
      <c r="J58" s="20"/>
      <c r="K58" s="20"/>
    </row>
    <row r="59" spans="1:11" s="22" customFormat="1" ht="12.95" customHeight="1" x14ac:dyDescent="0.2">
      <c r="I59" s="4"/>
      <c r="J59" s="20"/>
      <c r="K59" s="20"/>
    </row>
    <row r="60" spans="1:11" s="22" customFormat="1" ht="12.95" customHeight="1" x14ac:dyDescent="0.2">
      <c r="I60" s="4"/>
      <c r="J60" s="20"/>
      <c r="K60" s="20"/>
    </row>
    <row r="61" spans="1:11" s="22" customFormat="1" ht="12.95" customHeight="1" x14ac:dyDescent="0.2">
      <c r="I61" s="4"/>
      <c r="J61" s="20"/>
      <c r="K61" s="20"/>
    </row>
    <row r="62" spans="1:11" s="22" customFormat="1" ht="12.95" customHeight="1" x14ac:dyDescent="0.2">
      <c r="I62" s="4"/>
      <c r="J62" s="20"/>
      <c r="K62" s="20"/>
    </row>
    <row r="63" spans="1:11" s="22" customFormat="1" ht="12.95" customHeight="1" x14ac:dyDescent="0.2">
      <c r="I63" s="4"/>
      <c r="J63" s="20"/>
      <c r="K63" s="20"/>
    </row>
    <row r="64" spans="1:11" s="22" customFormat="1" ht="12.95" customHeight="1" x14ac:dyDescent="0.2">
      <c r="I64" s="4"/>
      <c r="J64" s="20"/>
      <c r="K64" s="20"/>
    </row>
    <row r="65" spans="9:11" s="22" customFormat="1" ht="12.95" customHeight="1" x14ac:dyDescent="0.2">
      <c r="I65" s="4"/>
      <c r="J65" s="20"/>
      <c r="K65" s="20"/>
    </row>
    <row r="66" spans="9:11" s="22" customFormat="1" ht="12.95" customHeight="1" x14ac:dyDescent="0.2">
      <c r="I66" s="4"/>
      <c r="J66" s="20"/>
      <c r="K66" s="20"/>
    </row>
    <row r="67" spans="9:11" s="22" customFormat="1" ht="12.95" customHeight="1" x14ac:dyDescent="0.2">
      <c r="I67" s="4"/>
      <c r="J67" s="20"/>
      <c r="K67" s="20"/>
    </row>
    <row r="68" spans="9:11" s="22" customFormat="1" ht="12.95" customHeight="1" x14ac:dyDescent="0.2">
      <c r="I68" s="4"/>
      <c r="J68" s="20"/>
      <c r="K68" s="20"/>
    </row>
    <row r="69" spans="9:11" s="22" customFormat="1" ht="12.95" customHeight="1" x14ac:dyDescent="0.2">
      <c r="I69" s="4"/>
      <c r="J69" s="20"/>
      <c r="K69" s="20"/>
    </row>
    <row r="70" spans="9:11" s="22" customFormat="1" ht="12.95" customHeight="1" x14ac:dyDescent="0.2">
      <c r="I70" s="4"/>
      <c r="J70" s="20"/>
      <c r="K70" s="20"/>
    </row>
    <row r="71" spans="9:11" s="22" customFormat="1" ht="12.95" customHeight="1" x14ac:dyDescent="0.2">
      <c r="I71" s="4"/>
      <c r="J71" s="20"/>
      <c r="K71" s="20"/>
    </row>
    <row r="72" spans="9:11" s="22" customFormat="1" ht="12.95" customHeight="1" x14ac:dyDescent="0.2">
      <c r="I72" s="4"/>
      <c r="J72" s="20"/>
      <c r="K72" s="20"/>
    </row>
    <row r="73" spans="9:11" s="22" customFormat="1" ht="12.95" customHeight="1" x14ac:dyDescent="0.2">
      <c r="I73" s="4"/>
      <c r="J73" s="20"/>
      <c r="K73" s="20"/>
    </row>
    <row r="74" spans="9:11" s="22" customFormat="1" ht="12.95" customHeight="1" x14ac:dyDescent="0.2">
      <c r="I74" s="4"/>
      <c r="J74" s="20"/>
      <c r="K74" s="20"/>
    </row>
    <row r="75" spans="9:11" s="22" customFormat="1" ht="12.95" customHeight="1" x14ac:dyDescent="0.2">
      <c r="I75" s="4"/>
      <c r="J75" s="20"/>
      <c r="K75" s="20"/>
    </row>
    <row r="76" spans="9:11" s="22" customFormat="1" ht="12.95" customHeight="1" x14ac:dyDescent="0.2">
      <c r="I76" s="4"/>
      <c r="J76" s="20"/>
      <c r="K76" s="20"/>
    </row>
    <row r="77" spans="9:11" s="22" customFormat="1" ht="12.95" customHeight="1" x14ac:dyDescent="0.2">
      <c r="I77" s="4"/>
      <c r="J77" s="20"/>
      <c r="K77" s="20"/>
    </row>
    <row r="78" spans="9:11" s="22" customFormat="1" ht="12.95" customHeight="1" x14ac:dyDescent="0.2">
      <c r="I78" s="4"/>
      <c r="J78" s="20"/>
      <c r="K78" s="20"/>
    </row>
    <row r="79" spans="9:11" s="22" customFormat="1" ht="12.95" customHeight="1" x14ac:dyDescent="0.2">
      <c r="I79" s="4"/>
      <c r="J79" s="20"/>
      <c r="K79" s="20"/>
    </row>
    <row r="80" spans="9:11" s="22" customFormat="1" ht="12.95" customHeight="1" x14ac:dyDescent="0.2">
      <c r="I80" s="4"/>
      <c r="J80" s="20"/>
      <c r="K80" s="20"/>
    </row>
    <row r="81" spans="9:11" s="22" customFormat="1" ht="12.95" customHeight="1" x14ac:dyDescent="0.2">
      <c r="I81" s="4"/>
      <c r="J81" s="20"/>
      <c r="K81" s="20"/>
    </row>
    <row r="82" spans="9:11" s="22" customFormat="1" ht="12.95" customHeight="1" x14ac:dyDescent="0.2">
      <c r="I82" s="4"/>
      <c r="J82" s="20"/>
      <c r="K82" s="20"/>
    </row>
    <row r="83" spans="9:11" s="22" customFormat="1" ht="12.95" customHeight="1" x14ac:dyDescent="0.2">
      <c r="I83" s="4"/>
      <c r="J83" s="20"/>
      <c r="K83" s="20"/>
    </row>
    <row r="84" spans="9:11" s="22" customFormat="1" ht="12.95" customHeight="1" x14ac:dyDescent="0.2">
      <c r="I84" s="4"/>
      <c r="J84" s="20"/>
      <c r="K84" s="20"/>
    </row>
    <row r="85" spans="9:11" s="22" customFormat="1" ht="12.95" customHeight="1" x14ac:dyDescent="0.2">
      <c r="I85" s="4"/>
      <c r="J85" s="20"/>
      <c r="K85" s="20"/>
    </row>
    <row r="86" spans="9:11" s="22" customFormat="1" ht="12.95" customHeight="1" x14ac:dyDescent="0.2">
      <c r="I86" s="4"/>
      <c r="J86" s="20"/>
      <c r="K86" s="20"/>
    </row>
    <row r="87" spans="9:11" s="22" customFormat="1" ht="12.95" customHeight="1" x14ac:dyDescent="0.2">
      <c r="I87" s="4"/>
      <c r="J87" s="20"/>
      <c r="K87" s="20"/>
    </row>
    <row r="88" spans="9:11" s="22" customFormat="1" ht="12.95" customHeight="1" x14ac:dyDescent="0.2">
      <c r="I88" s="4"/>
      <c r="J88" s="20"/>
      <c r="K88" s="20"/>
    </row>
    <row r="89" spans="9:11" s="22" customFormat="1" ht="12.95" customHeight="1" x14ac:dyDescent="0.2">
      <c r="I89" s="4"/>
      <c r="J89" s="20"/>
      <c r="K89" s="20"/>
    </row>
    <row r="90" spans="9:11" s="22" customFormat="1" ht="12.95" customHeight="1" x14ac:dyDescent="0.2">
      <c r="I90" s="4"/>
      <c r="J90" s="20"/>
      <c r="K90" s="20"/>
    </row>
    <row r="91" spans="9:11" s="22" customFormat="1" ht="12.95" customHeight="1" x14ac:dyDescent="0.2">
      <c r="I91" s="4"/>
      <c r="J91" s="20"/>
      <c r="K91" s="20"/>
    </row>
    <row r="92" spans="9:11" s="22" customFormat="1" ht="12.95" customHeight="1" x14ac:dyDescent="0.2">
      <c r="I92" s="4"/>
      <c r="J92" s="20"/>
      <c r="K92" s="20"/>
    </row>
    <row r="93" spans="9:11" s="22" customFormat="1" ht="12.95" customHeight="1" x14ac:dyDescent="0.2">
      <c r="I93" s="4"/>
      <c r="J93" s="20"/>
      <c r="K93" s="20"/>
    </row>
    <row r="94" spans="9:11" s="22" customFormat="1" ht="12.95" customHeight="1" x14ac:dyDescent="0.2">
      <c r="I94" s="4"/>
      <c r="J94" s="20"/>
      <c r="K94" s="20"/>
    </row>
    <row r="95" spans="9:11" s="22" customFormat="1" ht="12.95" customHeight="1" x14ac:dyDescent="0.2">
      <c r="I95" s="4"/>
      <c r="J95" s="20"/>
      <c r="K95" s="20"/>
    </row>
    <row r="96" spans="9:11" s="22" customFormat="1" ht="12.95" customHeight="1" x14ac:dyDescent="0.2">
      <c r="I96" s="4"/>
      <c r="J96" s="20"/>
      <c r="K96" s="20"/>
    </row>
    <row r="97" spans="9:11" s="22" customFormat="1" ht="12.95" customHeight="1" x14ac:dyDescent="0.2">
      <c r="I97" s="4"/>
      <c r="J97" s="20"/>
      <c r="K97" s="20"/>
    </row>
    <row r="98" spans="9:11" s="22" customFormat="1" ht="12.95" customHeight="1" x14ac:dyDescent="0.2">
      <c r="I98" s="4"/>
      <c r="J98" s="20"/>
      <c r="K98" s="20"/>
    </row>
    <row r="99" spans="9:11" s="22" customFormat="1" ht="12.95" customHeight="1" x14ac:dyDescent="0.2">
      <c r="I99" s="4"/>
      <c r="J99" s="20"/>
      <c r="K99" s="20"/>
    </row>
    <row r="100" spans="9:11" s="22" customFormat="1" ht="12.95" customHeight="1" x14ac:dyDescent="0.2">
      <c r="I100" s="4"/>
      <c r="J100" s="20"/>
      <c r="K100" s="20"/>
    </row>
    <row r="101" spans="9:11" s="22" customFormat="1" ht="12.95" customHeight="1" x14ac:dyDescent="0.2">
      <c r="I101" s="4"/>
      <c r="J101" s="20"/>
      <c r="K101" s="20"/>
    </row>
    <row r="102" spans="9:11" s="22" customFormat="1" ht="12.95" customHeight="1" x14ac:dyDescent="0.2">
      <c r="I102" s="4"/>
      <c r="J102" s="20"/>
      <c r="K102" s="20"/>
    </row>
    <row r="103" spans="9:11" s="22" customFormat="1" ht="12.95" customHeight="1" x14ac:dyDescent="0.2">
      <c r="I103" s="4"/>
      <c r="J103" s="20"/>
      <c r="K103" s="20"/>
    </row>
    <row r="104" spans="9:11" s="22" customFormat="1" ht="12.95" customHeight="1" x14ac:dyDescent="0.2">
      <c r="I104" s="4"/>
      <c r="J104" s="20"/>
      <c r="K104" s="20"/>
    </row>
    <row r="105" spans="9:11" s="22" customFormat="1" ht="12.95" customHeight="1" x14ac:dyDescent="0.2">
      <c r="I105" s="4"/>
      <c r="J105" s="20"/>
      <c r="K105" s="20"/>
    </row>
    <row r="106" spans="9:11" s="22" customFormat="1" ht="12.95" customHeight="1" x14ac:dyDescent="0.2">
      <c r="I106" s="4"/>
      <c r="J106" s="20"/>
      <c r="K106" s="20"/>
    </row>
    <row r="107" spans="9:11" s="22" customFormat="1" ht="12.95" customHeight="1" x14ac:dyDescent="0.2">
      <c r="I107" s="4"/>
      <c r="J107" s="20"/>
      <c r="K107" s="20"/>
    </row>
    <row r="108" spans="9:11" s="22" customFormat="1" ht="12.95" customHeight="1" x14ac:dyDescent="0.2">
      <c r="I108" s="4"/>
      <c r="J108" s="20"/>
      <c r="K108" s="20"/>
    </row>
    <row r="109" spans="9:11" s="22" customFormat="1" ht="12.95" customHeight="1" x14ac:dyDescent="0.2">
      <c r="I109" s="4"/>
      <c r="J109" s="20"/>
      <c r="K109" s="20"/>
    </row>
    <row r="110" spans="9:11" s="22" customFormat="1" ht="12.95" customHeight="1" x14ac:dyDescent="0.2">
      <c r="I110" s="4"/>
      <c r="J110" s="20"/>
      <c r="K110" s="20"/>
    </row>
    <row r="111" spans="9:11" s="22" customFormat="1" ht="12.95" customHeight="1" x14ac:dyDescent="0.2">
      <c r="I111" s="4"/>
      <c r="J111" s="20"/>
      <c r="K111" s="20"/>
    </row>
    <row r="112" spans="9:11" s="22" customFormat="1" ht="12.95" customHeight="1" x14ac:dyDescent="0.2">
      <c r="I112" s="4"/>
      <c r="J112" s="20"/>
      <c r="K112" s="20"/>
    </row>
    <row r="113" spans="9:11" s="22" customFormat="1" ht="12.95" customHeight="1" x14ac:dyDescent="0.2">
      <c r="I113" s="4"/>
      <c r="J113" s="20"/>
      <c r="K113" s="20"/>
    </row>
    <row r="114" spans="9:11" s="22" customFormat="1" ht="12.95" customHeight="1" x14ac:dyDescent="0.2">
      <c r="I114" s="4"/>
      <c r="J114" s="20"/>
      <c r="K114" s="20"/>
    </row>
    <row r="115" spans="9:11" s="22" customFormat="1" ht="12.95" customHeight="1" x14ac:dyDescent="0.2">
      <c r="I115" s="4"/>
      <c r="J115" s="20"/>
      <c r="K115" s="20"/>
    </row>
    <row r="116" spans="9:11" s="22" customFormat="1" ht="12.95" customHeight="1" x14ac:dyDescent="0.2">
      <c r="I116" s="4"/>
      <c r="J116" s="20"/>
      <c r="K116" s="20"/>
    </row>
    <row r="117" spans="9:11" s="22" customFormat="1" ht="12.95" customHeight="1" x14ac:dyDescent="0.2">
      <c r="I117" s="4"/>
      <c r="J117" s="20"/>
      <c r="K117" s="20"/>
    </row>
    <row r="118" spans="9:11" s="22" customFormat="1" ht="12.95" customHeight="1" x14ac:dyDescent="0.2">
      <c r="I118" s="4"/>
      <c r="J118" s="20"/>
      <c r="K118" s="20"/>
    </row>
    <row r="119" spans="9:11" s="22" customFormat="1" ht="12.95" customHeight="1" x14ac:dyDescent="0.2">
      <c r="I119" s="4"/>
      <c r="J119" s="20"/>
      <c r="K119" s="20"/>
    </row>
    <row r="120" spans="9:11" s="22" customFormat="1" ht="12.95" customHeight="1" x14ac:dyDescent="0.2">
      <c r="I120" s="4"/>
      <c r="J120" s="20"/>
      <c r="K120" s="20"/>
    </row>
    <row r="121" spans="9:11" s="22" customFormat="1" ht="12.95" customHeight="1" x14ac:dyDescent="0.2">
      <c r="I121" s="4"/>
      <c r="J121" s="20"/>
      <c r="K121" s="20"/>
    </row>
    <row r="122" spans="9:11" s="22" customFormat="1" ht="12.95" customHeight="1" x14ac:dyDescent="0.2">
      <c r="I122" s="4"/>
      <c r="J122" s="20"/>
      <c r="K122" s="20"/>
    </row>
    <row r="123" spans="9:11" s="22" customFormat="1" ht="12.95" customHeight="1" x14ac:dyDescent="0.2">
      <c r="I123" s="4"/>
      <c r="J123" s="20"/>
      <c r="K123" s="20"/>
    </row>
    <row r="124" spans="9:11" s="22" customFormat="1" ht="12.95" customHeight="1" x14ac:dyDescent="0.2">
      <c r="I124" s="4"/>
      <c r="J124" s="20"/>
      <c r="K124" s="20"/>
    </row>
    <row r="125" spans="9:11" s="22" customFormat="1" ht="12.95" customHeight="1" x14ac:dyDescent="0.2">
      <c r="I125" s="4"/>
      <c r="J125" s="20"/>
      <c r="K125" s="20"/>
    </row>
    <row r="126" spans="9:11" ht="12.95" customHeight="1" x14ac:dyDescent="0.25"/>
    <row r="127" spans="9:11" ht="12.95" customHeight="1" x14ac:dyDescent="0.25"/>
    <row r="128" spans="9:11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2A2CE-87B7-4060-B101-AD8CE79A5DBE}">
  <sheetPr>
    <tabColor rgb="FFFF9999"/>
  </sheetPr>
  <dimension ref="A1:CA23"/>
  <sheetViews>
    <sheetView tabSelected="1" topLeftCell="A7" zoomScale="140" zoomScaleNormal="140" workbookViewId="0">
      <selection activeCell="A12" sqref="A12:J21"/>
    </sheetView>
  </sheetViews>
  <sheetFormatPr defaultRowHeight="12.75" x14ac:dyDescent="0.2"/>
  <cols>
    <col min="1" max="1" width="4.85546875" style="96" customWidth="1"/>
    <col min="2" max="2" width="6.7109375" style="96" customWidth="1"/>
    <col min="3" max="3" width="6.140625" style="96" customWidth="1"/>
    <col min="4" max="4" width="10" style="96" customWidth="1"/>
    <col min="5" max="5" width="11.28515625" style="96" customWidth="1"/>
    <col min="6" max="6" width="11.5703125" style="96" customWidth="1"/>
    <col min="7" max="7" width="13.85546875" style="96" customWidth="1"/>
    <col min="8" max="9" width="11.28515625" style="99" customWidth="1"/>
    <col min="10" max="10" width="10.140625" style="99" customWidth="1"/>
    <col min="11" max="79" width="8.85546875" style="99" customWidth="1"/>
    <col min="80" max="256" width="9.140625" style="96"/>
    <col min="257" max="257" width="4.85546875" style="96" customWidth="1"/>
    <col min="258" max="258" width="6.7109375" style="96" customWidth="1"/>
    <col min="259" max="259" width="6.140625" style="96" customWidth="1"/>
    <col min="260" max="260" width="10" style="96" customWidth="1"/>
    <col min="261" max="261" width="11.28515625" style="96" customWidth="1"/>
    <col min="262" max="262" width="11.5703125" style="96" customWidth="1"/>
    <col min="263" max="263" width="13.85546875" style="96" customWidth="1"/>
    <col min="264" max="265" width="11.28515625" style="96" customWidth="1"/>
    <col min="266" max="266" width="10.140625" style="96" customWidth="1"/>
    <col min="267" max="335" width="8.85546875" style="96" customWidth="1"/>
    <col min="336" max="512" width="9.140625" style="96"/>
    <col min="513" max="513" width="4.85546875" style="96" customWidth="1"/>
    <col min="514" max="514" width="6.7109375" style="96" customWidth="1"/>
    <col min="515" max="515" width="6.140625" style="96" customWidth="1"/>
    <col min="516" max="516" width="10" style="96" customWidth="1"/>
    <col min="517" max="517" width="11.28515625" style="96" customWidth="1"/>
    <col min="518" max="518" width="11.5703125" style="96" customWidth="1"/>
    <col min="519" max="519" width="13.85546875" style="96" customWidth="1"/>
    <col min="520" max="521" width="11.28515625" style="96" customWidth="1"/>
    <col min="522" max="522" width="10.140625" style="96" customWidth="1"/>
    <col min="523" max="591" width="8.85546875" style="96" customWidth="1"/>
    <col min="592" max="768" width="9.140625" style="96"/>
    <col min="769" max="769" width="4.85546875" style="96" customWidth="1"/>
    <col min="770" max="770" width="6.7109375" style="96" customWidth="1"/>
    <col min="771" max="771" width="6.140625" style="96" customWidth="1"/>
    <col min="772" max="772" width="10" style="96" customWidth="1"/>
    <col min="773" max="773" width="11.28515625" style="96" customWidth="1"/>
    <col min="774" max="774" width="11.5703125" style="96" customWidth="1"/>
    <col min="775" max="775" width="13.85546875" style="96" customWidth="1"/>
    <col min="776" max="777" width="11.28515625" style="96" customWidth="1"/>
    <col min="778" max="778" width="10.140625" style="96" customWidth="1"/>
    <col min="779" max="847" width="8.85546875" style="96" customWidth="1"/>
    <col min="848" max="1024" width="9.140625" style="96"/>
    <col min="1025" max="1025" width="4.85546875" style="96" customWidth="1"/>
    <col min="1026" max="1026" width="6.7109375" style="96" customWidth="1"/>
    <col min="1027" max="1027" width="6.140625" style="96" customWidth="1"/>
    <col min="1028" max="1028" width="10" style="96" customWidth="1"/>
    <col min="1029" max="1029" width="11.28515625" style="96" customWidth="1"/>
    <col min="1030" max="1030" width="11.5703125" style="96" customWidth="1"/>
    <col min="1031" max="1031" width="13.85546875" style="96" customWidth="1"/>
    <col min="1032" max="1033" width="11.28515625" style="96" customWidth="1"/>
    <col min="1034" max="1034" width="10.140625" style="96" customWidth="1"/>
    <col min="1035" max="1103" width="8.85546875" style="96" customWidth="1"/>
    <col min="1104" max="1280" width="9.140625" style="96"/>
    <col min="1281" max="1281" width="4.85546875" style="96" customWidth="1"/>
    <col min="1282" max="1282" width="6.7109375" style="96" customWidth="1"/>
    <col min="1283" max="1283" width="6.140625" style="96" customWidth="1"/>
    <col min="1284" max="1284" width="10" style="96" customWidth="1"/>
    <col min="1285" max="1285" width="11.28515625" style="96" customWidth="1"/>
    <col min="1286" max="1286" width="11.5703125" style="96" customWidth="1"/>
    <col min="1287" max="1287" width="13.85546875" style="96" customWidth="1"/>
    <col min="1288" max="1289" width="11.28515625" style="96" customWidth="1"/>
    <col min="1290" max="1290" width="10.140625" style="96" customWidth="1"/>
    <col min="1291" max="1359" width="8.85546875" style="96" customWidth="1"/>
    <col min="1360" max="1536" width="9.140625" style="96"/>
    <col min="1537" max="1537" width="4.85546875" style="96" customWidth="1"/>
    <col min="1538" max="1538" width="6.7109375" style="96" customWidth="1"/>
    <col min="1539" max="1539" width="6.140625" style="96" customWidth="1"/>
    <col min="1540" max="1540" width="10" style="96" customWidth="1"/>
    <col min="1541" max="1541" width="11.28515625" style="96" customWidth="1"/>
    <col min="1542" max="1542" width="11.5703125" style="96" customWidth="1"/>
    <col min="1543" max="1543" width="13.85546875" style="96" customWidth="1"/>
    <col min="1544" max="1545" width="11.28515625" style="96" customWidth="1"/>
    <col min="1546" max="1546" width="10.140625" style="96" customWidth="1"/>
    <col min="1547" max="1615" width="8.85546875" style="96" customWidth="1"/>
    <col min="1616" max="1792" width="9.140625" style="96"/>
    <col min="1793" max="1793" width="4.85546875" style="96" customWidth="1"/>
    <col min="1794" max="1794" width="6.7109375" style="96" customWidth="1"/>
    <col min="1795" max="1795" width="6.140625" style="96" customWidth="1"/>
    <col min="1796" max="1796" width="10" style="96" customWidth="1"/>
    <col min="1797" max="1797" width="11.28515625" style="96" customWidth="1"/>
    <col min="1798" max="1798" width="11.5703125" style="96" customWidth="1"/>
    <col min="1799" max="1799" width="13.85546875" style="96" customWidth="1"/>
    <col min="1800" max="1801" width="11.28515625" style="96" customWidth="1"/>
    <col min="1802" max="1802" width="10.140625" style="96" customWidth="1"/>
    <col min="1803" max="1871" width="8.85546875" style="96" customWidth="1"/>
    <col min="1872" max="2048" width="9.140625" style="96"/>
    <col min="2049" max="2049" width="4.85546875" style="96" customWidth="1"/>
    <col min="2050" max="2050" width="6.7109375" style="96" customWidth="1"/>
    <col min="2051" max="2051" width="6.140625" style="96" customWidth="1"/>
    <col min="2052" max="2052" width="10" style="96" customWidth="1"/>
    <col min="2053" max="2053" width="11.28515625" style="96" customWidth="1"/>
    <col min="2054" max="2054" width="11.5703125" style="96" customWidth="1"/>
    <col min="2055" max="2055" width="13.85546875" style="96" customWidth="1"/>
    <col min="2056" max="2057" width="11.28515625" style="96" customWidth="1"/>
    <col min="2058" max="2058" width="10.140625" style="96" customWidth="1"/>
    <col min="2059" max="2127" width="8.85546875" style="96" customWidth="1"/>
    <col min="2128" max="2304" width="9.140625" style="96"/>
    <col min="2305" max="2305" width="4.85546875" style="96" customWidth="1"/>
    <col min="2306" max="2306" width="6.7109375" style="96" customWidth="1"/>
    <col min="2307" max="2307" width="6.140625" style="96" customWidth="1"/>
    <col min="2308" max="2308" width="10" style="96" customWidth="1"/>
    <col min="2309" max="2309" width="11.28515625" style="96" customWidth="1"/>
    <col min="2310" max="2310" width="11.5703125" style="96" customWidth="1"/>
    <col min="2311" max="2311" width="13.85546875" style="96" customWidth="1"/>
    <col min="2312" max="2313" width="11.28515625" style="96" customWidth="1"/>
    <col min="2314" max="2314" width="10.140625" style="96" customWidth="1"/>
    <col min="2315" max="2383" width="8.85546875" style="96" customWidth="1"/>
    <col min="2384" max="2560" width="9.140625" style="96"/>
    <col min="2561" max="2561" width="4.85546875" style="96" customWidth="1"/>
    <col min="2562" max="2562" width="6.7109375" style="96" customWidth="1"/>
    <col min="2563" max="2563" width="6.140625" style="96" customWidth="1"/>
    <col min="2564" max="2564" width="10" style="96" customWidth="1"/>
    <col min="2565" max="2565" width="11.28515625" style="96" customWidth="1"/>
    <col min="2566" max="2566" width="11.5703125" style="96" customWidth="1"/>
    <col min="2567" max="2567" width="13.85546875" style="96" customWidth="1"/>
    <col min="2568" max="2569" width="11.28515625" style="96" customWidth="1"/>
    <col min="2570" max="2570" width="10.140625" style="96" customWidth="1"/>
    <col min="2571" max="2639" width="8.85546875" style="96" customWidth="1"/>
    <col min="2640" max="2816" width="9.140625" style="96"/>
    <col min="2817" max="2817" width="4.85546875" style="96" customWidth="1"/>
    <col min="2818" max="2818" width="6.7109375" style="96" customWidth="1"/>
    <col min="2819" max="2819" width="6.140625" style="96" customWidth="1"/>
    <col min="2820" max="2820" width="10" style="96" customWidth="1"/>
    <col min="2821" max="2821" width="11.28515625" style="96" customWidth="1"/>
    <col min="2822" max="2822" width="11.5703125" style="96" customWidth="1"/>
    <col min="2823" max="2823" width="13.85546875" style="96" customWidth="1"/>
    <col min="2824" max="2825" width="11.28515625" style="96" customWidth="1"/>
    <col min="2826" max="2826" width="10.140625" style="96" customWidth="1"/>
    <col min="2827" max="2895" width="8.85546875" style="96" customWidth="1"/>
    <col min="2896" max="3072" width="9.140625" style="96"/>
    <col min="3073" max="3073" width="4.85546875" style="96" customWidth="1"/>
    <col min="3074" max="3074" width="6.7109375" style="96" customWidth="1"/>
    <col min="3075" max="3075" width="6.140625" style="96" customWidth="1"/>
    <col min="3076" max="3076" width="10" style="96" customWidth="1"/>
    <col min="3077" max="3077" width="11.28515625" style="96" customWidth="1"/>
    <col min="3078" max="3078" width="11.5703125" style="96" customWidth="1"/>
    <col min="3079" max="3079" width="13.85546875" style="96" customWidth="1"/>
    <col min="3080" max="3081" width="11.28515625" style="96" customWidth="1"/>
    <col min="3082" max="3082" width="10.140625" style="96" customWidth="1"/>
    <col min="3083" max="3151" width="8.85546875" style="96" customWidth="1"/>
    <col min="3152" max="3328" width="9.140625" style="96"/>
    <col min="3329" max="3329" width="4.85546875" style="96" customWidth="1"/>
    <col min="3330" max="3330" width="6.7109375" style="96" customWidth="1"/>
    <col min="3331" max="3331" width="6.140625" style="96" customWidth="1"/>
    <col min="3332" max="3332" width="10" style="96" customWidth="1"/>
    <col min="3333" max="3333" width="11.28515625" style="96" customWidth="1"/>
    <col min="3334" max="3334" width="11.5703125" style="96" customWidth="1"/>
    <col min="3335" max="3335" width="13.85546875" style="96" customWidth="1"/>
    <col min="3336" max="3337" width="11.28515625" style="96" customWidth="1"/>
    <col min="3338" max="3338" width="10.140625" style="96" customWidth="1"/>
    <col min="3339" max="3407" width="8.85546875" style="96" customWidth="1"/>
    <col min="3408" max="3584" width="9.140625" style="96"/>
    <col min="3585" max="3585" width="4.85546875" style="96" customWidth="1"/>
    <col min="3586" max="3586" width="6.7109375" style="96" customWidth="1"/>
    <col min="3587" max="3587" width="6.140625" style="96" customWidth="1"/>
    <col min="3588" max="3588" width="10" style="96" customWidth="1"/>
    <col min="3589" max="3589" width="11.28515625" style="96" customWidth="1"/>
    <col min="3590" max="3590" width="11.5703125" style="96" customWidth="1"/>
    <col min="3591" max="3591" width="13.85546875" style="96" customWidth="1"/>
    <col min="3592" max="3593" width="11.28515625" style="96" customWidth="1"/>
    <col min="3594" max="3594" width="10.140625" style="96" customWidth="1"/>
    <col min="3595" max="3663" width="8.85546875" style="96" customWidth="1"/>
    <col min="3664" max="3840" width="9.140625" style="96"/>
    <col min="3841" max="3841" width="4.85546875" style="96" customWidth="1"/>
    <col min="3842" max="3842" width="6.7109375" style="96" customWidth="1"/>
    <col min="3843" max="3843" width="6.140625" style="96" customWidth="1"/>
    <col min="3844" max="3844" width="10" style="96" customWidth="1"/>
    <col min="3845" max="3845" width="11.28515625" style="96" customWidth="1"/>
    <col min="3846" max="3846" width="11.5703125" style="96" customWidth="1"/>
    <col min="3847" max="3847" width="13.85546875" style="96" customWidth="1"/>
    <col min="3848" max="3849" width="11.28515625" style="96" customWidth="1"/>
    <col min="3850" max="3850" width="10.140625" style="96" customWidth="1"/>
    <col min="3851" max="3919" width="8.85546875" style="96" customWidth="1"/>
    <col min="3920" max="4096" width="9.140625" style="96"/>
    <col min="4097" max="4097" width="4.85546875" style="96" customWidth="1"/>
    <col min="4098" max="4098" width="6.7109375" style="96" customWidth="1"/>
    <col min="4099" max="4099" width="6.140625" style="96" customWidth="1"/>
    <col min="4100" max="4100" width="10" style="96" customWidth="1"/>
    <col min="4101" max="4101" width="11.28515625" style="96" customWidth="1"/>
    <col min="4102" max="4102" width="11.5703125" style="96" customWidth="1"/>
    <col min="4103" max="4103" width="13.85546875" style="96" customWidth="1"/>
    <col min="4104" max="4105" width="11.28515625" style="96" customWidth="1"/>
    <col min="4106" max="4106" width="10.140625" style="96" customWidth="1"/>
    <col min="4107" max="4175" width="8.85546875" style="96" customWidth="1"/>
    <col min="4176" max="4352" width="9.140625" style="96"/>
    <col min="4353" max="4353" width="4.85546875" style="96" customWidth="1"/>
    <col min="4354" max="4354" width="6.7109375" style="96" customWidth="1"/>
    <col min="4355" max="4355" width="6.140625" style="96" customWidth="1"/>
    <col min="4356" max="4356" width="10" style="96" customWidth="1"/>
    <col min="4357" max="4357" width="11.28515625" style="96" customWidth="1"/>
    <col min="4358" max="4358" width="11.5703125" style="96" customWidth="1"/>
    <col min="4359" max="4359" width="13.85546875" style="96" customWidth="1"/>
    <col min="4360" max="4361" width="11.28515625" style="96" customWidth="1"/>
    <col min="4362" max="4362" width="10.140625" style="96" customWidth="1"/>
    <col min="4363" max="4431" width="8.85546875" style="96" customWidth="1"/>
    <col min="4432" max="4608" width="9.140625" style="96"/>
    <col min="4609" max="4609" width="4.85546875" style="96" customWidth="1"/>
    <col min="4610" max="4610" width="6.7109375" style="96" customWidth="1"/>
    <col min="4611" max="4611" width="6.140625" style="96" customWidth="1"/>
    <col min="4612" max="4612" width="10" style="96" customWidth="1"/>
    <col min="4613" max="4613" width="11.28515625" style="96" customWidth="1"/>
    <col min="4614" max="4614" width="11.5703125" style="96" customWidth="1"/>
    <col min="4615" max="4615" width="13.85546875" style="96" customWidth="1"/>
    <col min="4616" max="4617" width="11.28515625" style="96" customWidth="1"/>
    <col min="4618" max="4618" width="10.140625" style="96" customWidth="1"/>
    <col min="4619" max="4687" width="8.85546875" style="96" customWidth="1"/>
    <col min="4688" max="4864" width="9.140625" style="96"/>
    <col min="4865" max="4865" width="4.85546875" style="96" customWidth="1"/>
    <col min="4866" max="4866" width="6.7109375" style="96" customWidth="1"/>
    <col min="4867" max="4867" width="6.140625" style="96" customWidth="1"/>
    <col min="4868" max="4868" width="10" style="96" customWidth="1"/>
    <col min="4869" max="4869" width="11.28515625" style="96" customWidth="1"/>
    <col min="4870" max="4870" width="11.5703125" style="96" customWidth="1"/>
    <col min="4871" max="4871" width="13.85546875" style="96" customWidth="1"/>
    <col min="4872" max="4873" width="11.28515625" style="96" customWidth="1"/>
    <col min="4874" max="4874" width="10.140625" style="96" customWidth="1"/>
    <col min="4875" max="4943" width="8.85546875" style="96" customWidth="1"/>
    <col min="4944" max="5120" width="9.140625" style="96"/>
    <col min="5121" max="5121" width="4.85546875" style="96" customWidth="1"/>
    <col min="5122" max="5122" width="6.7109375" style="96" customWidth="1"/>
    <col min="5123" max="5123" width="6.140625" style="96" customWidth="1"/>
    <col min="5124" max="5124" width="10" style="96" customWidth="1"/>
    <col min="5125" max="5125" width="11.28515625" style="96" customWidth="1"/>
    <col min="5126" max="5126" width="11.5703125" style="96" customWidth="1"/>
    <col min="5127" max="5127" width="13.85546875" style="96" customWidth="1"/>
    <col min="5128" max="5129" width="11.28515625" style="96" customWidth="1"/>
    <col min="5130" max="5130" width="10.140625" style="96" customWidth="1"/>
    <col min="5131" max="5199" width="8.85546875" style="96" customWidth="1"/>
    <col min="5200" max="5376" width="9.140625" style="96"/>
    <col min="5377" max="5377" width="4.85546875" style="96" customWidth="1"/>
    <col min="5378" max="5378" width="6.7109375" style="96" customWidth="1"/>
    <col min="5379" max="5379" width="6.140625" style="96" customWidth="1"/>
    <col min="5380" max="5380" width="10" style="96" customWidth="1"/>
    <col min="5381" max="5381" width="11.28515625" style="96" customWidth="1"/>
    <col min="5382" max="5382" width="11.5703125" style="96" customWidth="1"/>
    <col min="5383" max="5383" width="13.85546875" style="96" customWidth="1"/>
    <col min="5384" max="5385" width="11.28515625" style="96" customWidth="1"/>
    <col min="5386" max="5386" width="10.140625" style="96" customWidth="1"/>
    <col min="5387" max="5455" width="8.85546875" style="96" customWidth="1"/>
    <col min="5456" max="5632" width="9.140625" style="96"/>
    <col min="5633" max="5633" width="4.85546875" style="96" customWidth="1"/>
    <col min="5634" max="5634" width="6.7109375" style="96" customWidth="1"/>
    <col min="5635" max="5635" width="6.140625" style="96" customWidth="1"/>
    <col min="5636" max="5636" width="10" style="96" customWidth="1"/>
    <col min="5637" max="5637" width="11.28515625" style="96" customWidth="1"/>
    <col min="5638" max="5638" width="11.5703125" style="96" customWidth="1"/>
    <col min="5639" max="5639" width="13.85546875" style="96" customWidth="1"/>
    <col min="5640" max="5641" width="11.28515625" style="96" customWidth="1"/>
    <col min="5642" max="5642" width="10.140625" style="96" customWidth="1"/>
    <col min="5643" max="5711" width="8.85546875" style="96" customWidth="1"/>
    <col min="5712" max="5888" width="9.140625" style="96"/>
    <col min="5889" max="5889" width="4.85546875" style="96" customWidth="1"/>
    <col min="5890" max="5890" width="6.7109375" style="96" customWidth="1"/>
    <col min="5891" max="5891" width="6.140625" style="96" customWidth="1"/>
    <col min="5892" max="5892" width="10" style="96" customWidth="1"/>
    <col min="5893" max="5893" width="11.28515625" style="96" customWidth="1"/>
    <col min="5894" max="5894" width="11.5703125" style="96" customWidth="1"/>
    <col min="5895" max="5895" width="13.85546875" style="96" customWidth="1"/>
    <col min="5896" max="5897" width="11.28515625" style="96" customWidth="1"/>
    <col min="5898" max="5898" width="10.140625" style="96" customWidth="1"/>
    <col min="5899" max="5967" width="8.85546875" style="96" customWidth="1"/>
    <col min="5968" max="6144" width="9.140625" style="96"/>
    <col min="6145" max="6145" width="4.85546875" style="96" customWidth="1"/>
    <col min="6146" max="6146" width="6.7109375" style="96" customWidth="1"/>
    <col min="6147" max="6147" width="6.140625" style="96" customWidth="1"/>
    <col min="6148" max="6148" width="10" style="96" customWidth="1"/>
    <col min="6149" max="6149" width="11.28515625" style="96" customWidth="1"/>
    <col min="6150" max="6150" width="11.5703125" style="96" customWidth="1"/>
    <col min="6151" max="6151" width="13.85546875" style="96" customWidth="1"/>
    <col min="6152" max="6153" width="11.28515625" style="96" customWidth="1"/>
    <col min="6154" max="6154" width="10.140625" style="96" customWidth="1"/>
    <col min="6155" max="6223" width="8.85546875" style="96" customWidth="1"/>
    <col min="6224" max="6400" width="9.140625" style="96"/>
    <col min="6401" max="6401" width="4.85546875" style="96" customWidth="1"/>
    <col min="6402" max="6402" width="6.7109375" style="96" customWidth="1"/>
    <col min="6403" max="6403" width="6.140625" style="96" customWidth="1"/>
    <col min="6404" max="6404" width="10" style="96" customWidth="1"/>
    <col min="6405" max="6405" width="11.28515625" style="96" customWidth="1"/>
    <col min="6406" max="6406" width="11.5703125" style="96" customWidth="1"/>
    <col min="6407" max="6407" width="13.85546875" style="96" customWidth="1"/>
    <col min="6408" max="6409" width="11.28515625" style="96" customWidth="1"/>
    <col min="6410" max="6410" width="10.140625" style="96" customWidth="1"/>
    <col min="6411" max="6479" width="8.85546875" style="96" customWidth="1"/>
    <col min="6480" max="6656" width="9.140625" style="96"/>
    <col min="6657" max="6657" width="4.85546875" style="96" customWidth="1"/>
    <col min="6658" max="6658" width="6.7109375" style="96" customWidth="1"/>
    <col min="6659" max="6659" width="6.140625" style="96" customWidth="1"/>
    <col min="6660" max="6660" width="10" style="96" customWidth="1"/>
    <col min="6661" max="6661" width="11.28515625" style="96" customWidth="1"/>
    <col min="6662" max="6662" width="11.5703125" style="96" customWidth="1"/>
    <col min="6663" max="6663" width="13.85546875" style="96" customWidth="1"/>
    <col min="6664" max="6665" width="11.28515625" style="96" customWidth="1"/>
    <col min="6666" max="6666" width="10.140625" style="96" customWidth="1"/>
    <col min="6667" max="6735" width="8.85546875" style="96" customWidth="1"/>
    <col min="6736" max="6912" width="9.140625" style="96"/>
    <col min="6913" max="6913" width="4.85546875" style="96" customWidth="1"/>
    <col min="6914" max="6914" width="6.7109375" style="96" customWidth="1"/>
    <col min="6915" max="6915" width="6.140625" style="96" customWidth="1"/>
    <col min="6916" max="6916" width="10" style="96" customWidth="1"/>
    <col min="6917" max="6917" width="11.28515625" style="96" customWidth="1"/>
    <col min="6918" max="6918" width="11.5703125" style="96" customWidth="1"/>
    <col min="6919" max="6919" width="13.85546875" style="96" customWidth="1"/>
    <col min="6920" max="6921" width="11.28515625" style="96" customWidth="1"/>
    <col min="6922" max="6922" width="10.140625" style="96" customWidth="1"/>
    <col min="6923" max="6991" width="8.85546875" style="96" customWidth="1"/>
    <col min="6992" max="7168" width="9.140625" style="96"/>
    <col min="7169" max="7169" width="4.85546875" style="96" customWidth="1"/>
    <col min="7170" max="7170" width="6.7109375" style="96" customWidth="1"/>
    <col min="7171" max="7171" width="6.140625" style="96" customWidth="1"/>
    <col min="7172" max="7172" width="10" style="96" customWidth="1"/>
    <col min="7173" max="7173" width="11.28515625" style="96" customWidth="1"/>
    <col min="7174" max="7174" width="11.5703125" style="96" customWidth="1"/>
    <col min="7175" max="7175" width="13.85546875" style="96" customWidth="1"/>
    <col min="7176" max="7177" width="11.28515625" style="96" customWidth="1"/>
    <col min="7178" max="7178" width="10.140625" style="96" customWidth="1"/>
    <col min="7179" max="7247" width="8.85546875" style="96" customWidth="1"/>
    <col min="7248" max="7424" width="9.140625" style="96"/>
    <col min="7425" max="7425" width="4.85546875" style="96" customWidth="1"/>
    <col min="7426" max="7426" width="6.7109375" style="96" customWidth="1"/>
    <col min="7427" max="7427" width="6.140625" style="96" customWidth="1"/>
    <col min="7428" max="7428" width="10" style="96" customWidth="1"/>
    <col min="7429" max="7429" width="11.28515625" style="96" customWidth="1"/>
    <col min="7430" max="7430" width="11.5703125" style="96" customWidth="1"/>
    <col min="7431" max="7431" width="13.85546875" style="96" customWidth="1"/>
    <col min="7432" max="7433" width="11.28515625" style="96" customWidth="1"/>
    <col min="7434" max="7434" width="10.140625" style="96" customWidth="1"/>
    <col min="7435" max="7503" width="8.85546875" style="96" customWidth="1"/>
    <col min="7504" max="7680" width="9.140625" style="96"/>
    <col min="7681" max="7681" width="4.85546875" style="96" customWidth="1"/>
    <col min="7682" max="7682" width="6.7109375" style="96" customWidth="1"/>
    <col min="7683" max="7683" width="6.140625" style="96" customWidth="1"/>
    <col min="7684" max="7684" width="10" style="96" customWidth="1"/>
    <col min="7685" max="7685" width="11.28515625" style="96" customWidth="1"/>
    <col min="7686" max="7686" width="11.5703125" style="96" customWidth="1"/>
    <col min="7687" max="7687" width="13.85546875" style="96" customWidth="1"/>
    <col min="7688" max="7689" width="11.28515625" style="96" customWidth="1"/>
    <col min="7690" max="7690" width="10.140625" style="96" customWidth="1"/>
    <col min="7691" max="7759" width="8.85546875" style="96" customWidth="1"/>
    <col min="7760" max="7936" width="9.140625" style="96"/>
    <col min="7937" max="7937" width="4.85546875" style="96" customWidth="1"/>
    <col min="7938" max="7938" width="6.7109375" style="96" customWidth="1"/>
    <col min="7939" max="7939" width="6.140625" style="96" customWidth="1"/>
    <col min="7940" max="7940" width="10" style="96" customWidth="1"/>
    <col min="7941" max="7941" width="11.28515625" style="96" customWidth="1"/>
    <col min="7942" max="7942" width="11.5703125" style="96" customWidth="1"/>
    <col min="7943" max="7943" width="13.85546875" style="96" customWidth="1"/>
    <col min="7944" max="7945" width="11.28515625" style="96" customWidth="1"/>
    <col min="7946" max="7946" width="10.140625" style="96" customWidth="1"/>
    <col min="7947" max="8015" width="8.85546875" style="96" customWidth="1"/>
    <col min="8016" max="8192" width="9.140625" style="96"/>
    <col min="8193" max="8193" width="4.85546875" style="96" customWidth="1"/>
    <col min="8194" max="8194" width="6.7109375" style="96" customWidth="1"/>
    <col min="8195" max="8195" width="6.140625" style="96" customWidth="1"/>
    <col min="8196" max="8196" width="10" style="96" customWidth="1"/>
    <col min="8197" max="8197" width="11.28515625" style="96" customWidth="1"/>
    <col min="8198" max="8198" width="11.5703125" style="96" customWidth="1"/>
    <col min="8199" max="8199" width="13.85546875" style="96" customWidth="1"/>
    <col min="8200" max="8201" width="11.28515625" style="96" customWidth="1"/>
    <col min="8202" max="8202" width="10.140625" style="96" customWidth="1"/>
    <col min="8203" max="8271" width="8.85546875" style="96" customWidth="1"/>
    <col min="8272" max="8448" width="9.140625" style="96"/>
    <col min="8449" max="8449" width="4.85546875" style="96" customWidth="1"/>
    <col min="8450" max="8450" width="6.7109375" style="96" customWidth="1"/>
    <col min="8451" max="8451" width="6.140625" style="96" customWidth="1"/>
    <col min="8452" max="8452" width="10" style="96" customWidth="1"/>
    <col min="8453" max="8453" width="11.28515625" style="96" customWidth="1"/>
    <col min="8454" max="8454" width="11.5703125" style="96" customWidth="1"/>
    <col min="8455" max="8455" width="13.85546875" style="96" customWidth="1"/>
    <col min="8456" max="8457" width="11.28515625" style="96" customWidth="1"/>
    <col min="8458" max="8458" width="10.140625" style="96" customWidth="1"/>
    <col min="8459" max="8527" width="8.85546875" style="96" customWidth="1"/>
    <col min="8528" max="8704" width="9.140625" style="96"/>
    <col min="8705" max="8705" width="4.85546875" style="96" customWidth="1"/>
    <col min="8706" max="8706" width="6.7109375" style="96" customWidth="1"/>
    <col min="8707" max="8707" width="6.140625" style="96" customWidth="1"/>
    <col min="8708" max="8708" width="10" style="96" customWidth="1"/>
    <col min="8709" max="8709" width="11.28515625" style="96" customWidth="1"/>
    <col min="8710" max="8710" width="11.5703125" style="96" customWidth="1"/>
    <col min="8711" max="8711" width="13.85546875" style="96" customWidth="1"/>
    <col min="8712" max="8713" width="11.28515625" style="96" customWidth="1"/>
    <col min="8714" max="8714" width="10.140625" style="96" customWidth="1"/>
    <col min="8715" max="8783" width="8.85546875" style="96" customWidth="1"/>
    <col min="8784" max="8960" width="9.140625" style="96"/>
    <col min="8961" max="8961" width="4.85546875" style="96" customWidth="1"/>
    <col min="8962" max="8962" width="6.7109375" style="96" customWidth="1"/>
    <col min="8963" max="8963" width="6.140625" style="96" customWidth="1"/>
    <col min="8964" max="8964" width="10" style="96" customWidth="1"/>
    <col min="8965" max="8965" width="11.28515625" style="96" customWidth="1"/>
    <col min="8966" max="8966" width="11.5703125" style="96" customWidth="1"/>
    <col min="8967" max="8967" width="13.85546875" style="96" customWidth="1"/>
    <col min="8968" max="8969" width="11.28515625" style="96" customWidth="1"/>
    <col min="8970" max="8970" width="10.140625" style="96" customWidth="1"/>
    <col min="8971" max="9039" width="8.85546875" style="96" customWidth="1"/>
    <col min="9040" max="9216" width="9.140625" style="96"/>
    <col min="9217" max="9217" width="4.85546875" style="96" customWidth="1"/>
    <col min="9218" max="9218" width="6.7109375" style="96" customWidth="1"/>
    <col min="9219" max="9219" width="6.140625" style="96" customWidth="1"/>
    <col min="9220" max="9220" width="10" style="96" customWidth="1"/>
    <col min="9221" max="9221" width="11.28515625" style="96" customWidth="1"/>
    <col min="9222" max="9222" width="11.5703125" style="96" customWidth="1"/>
    <col min="9223" max="9223" width="13.85546875" style="96" customWidth="1"/>
    <col min="9224" max="9225" width="11.28515625" style="96" customWidth="1"/>
    <col min="9226" max="9226" width="10.140625" style="96" customWidth="1"/>
    <col min="9227" max="9295" width="8.85546875" style="96" customWidth="1"/>
    <col min="9296" max="9472" width="9.140625" style="96"/>
    <col min="9473" max="9473" width="4.85546875" style="96" customWidth="1"/>
    <col min="9474" max="9474" width="6.7109375" style="96" customWidth="1"/>
    <col min="9475" max="9475" width="6.140625" style="96" customWidth="1"/>
    <col min="9476" max="9476" width="10" style="96" customWidth="1"/>
    <col min="9477" max="9477" width="11.28515625" style="96" customWidth="1"/>
    <col min="9478" max="9478" width="11.5703125" style="96" customWidth="1"/>
    <col min="9479" max="9479" width="13.85546875" style="96" customWidth="1"/>
    <col min="9480" max="9481" width="11.28515625" style="96" customWidth="1"/>
    <col min="9482" max="9482" width="10.140625" style="96" customWidth="1"/>
    <col min="9483" max="9551" width="8.85546875" style="96" customWidth="1"/>
    <col min="9552" max="9728" width="9.140625" style="96"/>
    <col min="9729" max="9729" width="4.85546875" style="96" customWidth="1"/>
    <col min="9730" max="9730" width="6.7109375" style="96" customWidth="1"/>
    <col min="9731" max="9731" width="6.140625" style="96" customWidth="1"/>
    <col min="9732" max="9732" width="10" style="96" customWidth="1"/>
    <col min="9733" max="9733" width="11.28515625" style="96" customWidth="1"/>
    <col min="9734" max="9734" width="11.5703125" style="96" customWidth="1"/>
    <col min="9735" max="9735" width="13.85546875" style="96" customWidth="1"/>
    <col min="9736" max="9737" width="11.28515625" style="96" customWidth="1"/>
    <col min="9738" max="9738" width="10.140625" style="96" customWidth="1"/>
    <col min="9739" max="9807" width="8.85546875" style="96" customWidth="1"/>
    <col min="9808" max="9984" width="9.140625" style="96"/>
    <col min="9985" max="9985" width="4.85546875" style="96" customWidth="1"/>
    <col min="9986" max="9986" width="6.7109375" style="96" customWidth="1"/>
    <col min="9987" max="9987" width="6.140625" style="96" customWidth="1"/>
    <col min="9988" max="9988" width="10" style="96" customWidth="1"/>
    <col min="9989" max="9989" width="11.28515625" style="96" customWidth="1"/>
    <col min="9990" max="9990" width="11.5703125" style="96" customWidth="1"/>
    <col min="9991" max="9991" width="13.85546875" style="96" customWidth="1"/>
    <col min="9992" max="9993" width="11.28515625" style="96" customWidth="1"/>
    <col min="9994" max="9994" width="10.140625" style="96" customWidth="1"/>
    <col min="9995" max="10063" width="8.85546875" style="96" customWidth="1"/>
    <col min="10064" max="10240" width="9.140625" style="96"/>
    <col min="10241" max="10241" width="4.85546875" style="96" customWidth="1"/>
    <col min="10242" max="10242" width="6.7109375" style="96" customWidth="1"/>
    <col min="10243" max="10243" width="6.140625" style="96" customWidth="1"/>
    <col min="10244" max="10244" width="10" style="96" customWidth="1"/>
    <col min="10245" max="10245" width="11.28515625" style="96" customWidth="1"/>
    <col min="10246" max="10246" width="11.5703125" style="96" customWidth="1"/>
    <col min="10247" max="10247" width="13.85546875" style="96" customWidth="1"/>
    <col min="10248" max="10249" width="11.28515625" style="96" customWidth="1"/>
    <col min="10250" max="10250" width="10.140625" style="96" customWidth="1"/>
    <col min="10251" max="10319" width="8.85546875" style="96" customWidth="1"/>
    <col min="10320" max="10496" width="9.140625" style="96"/>
    <col min="10497" max="10497" width="4.85546875" style="96" customWidth="1"/>
    <col min="10498" max="10498" width="6.7109375" style="96" customWidth="1"/>
    <col min="10499" max="10499" width="6.140625" style="96" customWidth="1"/>
    <col min="10500" max="10500" width="10" style="96" customWidth="1"/>
    <col min="10501" max="10501" width="11.28515625" style="96" customWidth="1"/>
    <col min="10502" max="10502" width="11.5703125" style="96" customWidth="1"/>
    <col min="10503" max="10503" width="13.85546875" style="96" customWidth="1"/>
    <col min="10504" max="10505" width="11.28515625" style="96" customWidth="1"/>
    <col min="10506" max="10506" width="10.140625" style="96" customWidth="1"/>
    <col min="10507" max="10575" width="8.85546875" style="96" customWidth="1"/>
    <col min="10576" max="10752" width="9.140625" style="96"/>
    <col min="10753" max="10753" width="4.85546875" style="96" customWidth="1"/>
    <col min="10754" max="10754" width="6.7109375" style="96" customWidth="1"/>
    <col min="10755" max="10755" width="6.140625" style="96" customWidth="1"/>
    <col min="10756" max="10756" width="10" style="96" customWidth="1"/>
    <col min="10757" max="10757" width="11.28515625" style="96" customWidth="1"/>
    <col min="10758" max="10758" width="11.5703125" style="96" customWidth="1"/>
    <col min="10759" max="10759" width="13.85546875" style="96" customWidth="1"/>
    <col min="10760" max="10761" width="11.28515625" style="96" customWidth="1"/>
    <col min="10762" max="10762" width="10.140625" style="96" customWidth="1"/>
    <col min="10763" max="10831" width="8.85546875" style="96" customWidth="1"/>
    <col min="10832" max="11008" width="9.140625" style="96"/>
    <col min="11009" max="11009" width="4.85546875" style="96" customWidth="1"/>
    <col min="11010" max="11010" width="6.7109375" style="96" customWidth="1"/>
    <col min="11011" max="11011" width="6.140625" style="96" customWidth="1"/>
    <col min="11012" max="11012" width="10" style="96" customWidth="1"/>
    <col min="11013" max="11013" width="11.28515625" style="96" customWidth="1"/>
    <col min="11014" max="11014" width="11.5703125" style="96" customWidth="1"/>
    <col min="11015" max="11015" width="13.85546875" style="96" customWidth="1"/>
    <col min="11016" max="11017" width="11.28515625" style="96" customWidth="1"/>
    <col min="11018" max="11018" width="10.140625" style="96" customWidth="1"/>
    <col min="11019" max="11087" width="8.85546875" style="96" customWidth="1"/>
    <col min="11088" max="11264" width="9.140625" style="96"/>
    <col min="11265" max="11265" width="4.85546875" style="96" customWidth="1"/>
    <col min="11266" max="11266" width="6.7109375" style="96" customWidth="1"/>
    <col min="11267" max="11267" width="6.140625" style="96" customWidth="1"/>
    <col min="11268" max="11268" width="10" style="96" customWidth="1"/>
    <col min="11269" max="11269" width="11.28515625" style="96" customWidth="1"/>
    <col min="11270" max="11270" width="11.5703125" style="96" customWidth="1"/>
    <col min="11271" max="11271" width="13.85546875" style="96" customWidth="1"/>
    <col min="11272" max="11273" width="11.28515625" style="96" customWidth="1"/>
    <col min="11274" max="11274" width="10.140625" style="96" customWidth="1"/>
    <col min="11275" max="11343" width="8.85546875" style="96" customWidth="1"/>
    <col min="11344" max="11520" width="9.140625" style="96"/>
    <col min="11521" max="11521" width="4.85546875" style="96" customWidth="1"/>
    <col min="11522" max="11522" width="6.7109375" style="96" customWidth="1"/>
    <col min="11523" max="11523" width="6.140625" style="96" customWidth="1"/>
    <col min="11524" max="11524" width="10" style="96" customWidth="1"/>
    <col min="11525" max="11525" width="11.28515625" style="96" customWidth="1"/>
    <col min="11526" max="11526" width="11.5703125" style="96" customWidth="1"/>
    <col min="11527" max="11527" width="13.85546875" style="96" customWidth="1"/>
    <col min="11528" max="11529" width="11.28515625" style="96" customWidth="1"/>
    <col min="11530" max="11530" width="10.140625" style="96" customWidth="1"/>
    <col min="11531" max="11599" width="8.85546875" style="96" customWidth="1"/>
    <col min="11600" max="11776" width="9.140625" style="96"/>
    <col min="11777" max="11777" width="4.85546875" style="96" customWidth="1"/>
    <col min="11778" max="11778" width="6.7109375" style="96" customWidth="1"/>
    <col min="11779" max="11779" width="6.140625" style="96" customWidth="1"/>
    <col min="11780" max="11780" width="10" style="96" customWidth="1"/>
    <col min="11781" max="11781" width="11.28515625" style="96" customWidth="1"/>
    <col min="11782" max="11782" width="11.5703125" style="96" customWidth="1"/>
    <col min="11783" max="11783" width="13.85546875" style="96" customWidth="1"/>
    <col min="11784" max="11785" width="11.28515625" style="96" customWidth="1"/>
    <col min="11786" max="11786" width="10.140625" style="96" customWidth="1"/>
    <col min="11787" max="11855" width="8.85546875" style="96" customWidth="1"/>
    <col min="11856" max="12032" width="9.140625" style="96"/>
    <col min="12033" max="12033" width="4.85546875" style="96" customWidth="1"/>
    <col min="12034" max="12034" width="6.7109375" style="96" customWidth="1"/>
    <col min="12035" max="12035" width="6.140625" style="96" customWidth="1"/>
    <col min="12036" max="12036" width="10" style="96" customWidth="1"/>
    <col min="12037" max="12037" width="11.28515625" style="96" customWidth="1"/>
    <col min="12038" max="12038" width="11.5703125" style="96" customWidth="1"/>
    <col min="12039" max="12039" width="13.85546875" style="96" customWidth="1"/>
    <col min="12040" max="12041" width="11.28515625" style="96" customWidth="1"/>
    <col min="12042" max="12042" width="10.140625" style="96" customWidth="1"/>
    <col min="12043" max="12111" width="8.85546875" style="96" customWidth="1"/>
    <col min="12112" max="12288" width="9.140625" style="96"/>
    <col min="12289" max="12289" width="4.85546875" style="96" customWidth="1"/>
    <col min="12290" max="12290" width="6.7109375" style="96" customWidth="1"/>
    <col min="12291" max="12291" width="6.140625" style="96" customWidth="1"/>
    <col min="12292" max="12292" width="10" style="96" customWidth="1"/>
    <col min="12293" max="12293" width="11.28515625" style="96" customWidth="1"/>
    <col min="12294" max="12294" width="11.5703125" style="96" customWidth="1"/>
    <col min="12295" max="12295" width="13.85546875" style="96" customWidth="1"/>
    <col min="12296" max="12297" width="11.28515625" style="96" customWidth="1"/>
    <col min="12298" max="12298" width="10.140625" style="96" customWidth="1"/>
    <col min="12299" max="12367" width="8.85546875" style="96" customWidth="1"/>
    <col min="12368" max="12544" width="9.140625" style="96"/>
    <col min="12545" max="12545" width="4.85546875" style="96" customWidth="1"/>
    <col min="12546" max="12546" width="6.7109375" style="96" customWidth="1"/>
    <col min="12547" max="12547" width="6.140625" style="96" customWidth="1"/>
    <col min="12548" max="12548" width="10" style="96" customWidth="1"/>
    <col min="12549" max="12549" width="11.28515625" style="96" customWidth="1"/>
    <col min="12550" max="12550" width="11.5703125" style="96" customWidth="1"/>
    <col min="12551" max="12551" width="13.85546875" style="96" customWidth="1"/>
    <col min="12552" max="12553" width="11.28515625" style="96" customWidth="1"/>
    <col min="12554" max="12554" width="10.140625" style="96" customWidth="1"/>
    <col min="12555" max="12623" width="8.85546875" style="96" customWidth="1"/>
    <col min="12624" max="12800" width="9.140625" style="96"/>
    <col min="12801" max="12801" width="4.85546875" style="96" customWidth="1"/>
    <col min="12802" max="12802" width="6.7109375" style="96" customWidth="1"/>
    <col min="12803" max="12803" width="6.140625" style="96" customWidth="1"/>
    <col min="12804" max="12804" width="10" style="96" customWidth="1"/>
    <col min="12805" max="12805" width="11.28515625" style="96" customWidth="1"/>
    <col min="12806" max="12806" width="11.5703125" style="96" customWidth="1"/>
    <col min="12807" max="12807" width="13.85546875" style="96" customWidth="1"/>
    <col min="12808" max="12809" width="11.28515625" style="96" customWidth="1"/>
    <col min="12810" max="12810" width="10.140625" style="96" customWidth="1"/>
    <col min="12811" max="12879" width="8.85546875" style="96" customWidth="1"/>
    <col min="12880" max="13056" width="9.140625" style="96"/>
    <col min="13057" max="13057" width="4.85546875" style="96" customWidth="1"/>
    <col min="13058" max="13058" width="6.7109375" style="96" customWidth="1"/>
    <col min="13059" max="13059" width="6.140625" style="96" customWidth="1"/>
    <col min="13060" max="13060" width="10" style="96" customWidth="1"/>
    <col min="13061" max="13061" width="11.28515625" style="96" customWidth="1"/>
    <col min="13062" max="13062" width="11.5703125" style="96" customWidth="1"/>
    <col min="13063" max="13063" width="13.85546875" style="96" customWidth="1"/>
    <col min="13064" max="13065" width="11.28515625" style="96" customWidth="1"/>
    <col min="13066" max="13066" width="10.140625" style="96" customWidth="1"/>
    <col min="13067" max="13135" width="8.85546875" style="96" customWidth="1"/>
    <col min="13136" max="13312" width="9.140625" style="96"/>
    <col min="13313" max="13313" width="4.85546875" style="96" customWidth="1"/>
    <col min="13314" max="13314" width="6.7109375" style="96" customWidth="1"/>
    <col min="13315" max="13315" width="6.140625" style="96" customWidth="1"/>
    <col min="13316" max="13316" width="10" style="96" customWidth="1"/>
    <col min="13317" max="13317" width="11.28515625" style="96" customWidth="1"/>
    <col min="13318" max="13318" width="11.5703125" style="96" customWidth="1"/>
    <col min="13319" max="13319" width="13.85546875" style="96" customWidth="1"/>
    <col min="13320" max="13321" width="11.28515625" style="96" customWidth="1"/>
    <col min="13322" max="13322" width="10.140625" style="96" customWidth="1"/>
    <col min="13323" max="13391" width="8.85546875" style="96" customWidth="1"/>
    <col min="13392" max="13568" width="9.140625" style="96"/>
    <col min="13569" max="13569" width="4.85546875" style="96" customWidth="1"/>
    <col min="13570" max="13570" width="6.7109375" style="96" customWidth="1"/>
    <col min="13571" max="13571" width="6.140625" style="96" customWidth="1"/>
    <col min="13572" max="13572" width="10" style="96" customWidth="1"/>
    <col min="13573" max="13573" width="11.28515625" style="96" customWidth="1"/>
    <col min="13574" max="13574" width="11.5703125" style="96" customWidth="1"/>
    <col min="13575" max="13575" width="13.85546875" style="96" customWidth="1"/>
    <col min="13576" max="13577" width="11.28515625" style="96" customWidth="1"/>
    <col min="13578" max="13578" width="10.140625" style="96" customWidth="1"/>
    <col min="13579" max="13647" width="8.85546875" style="96" customWidth="1"/>
    <col min="13648" max="13824" width="9.140625" style="96"/>
    <col min="13825" max="13825" width="4.85546875" style="96" customWidth="1"/>
    <col min="13826" max="13826" width="6.7109375" style="96" customWidth="1"/>
    <col min="13827" max="13827" width="6.140625" style="96" customWidth="1"/>
    <col min="13828" max="13828" width="10" style="96" customWidth="1"/>
    <col min="13829" max="13829" width="11.28515625" style="96" customWidth="1"/>
    <col min="13830" max="13830" width="11.5703125" style="96" customWidth="1"/>
    <col min="13831" max="13831" width="13.85546875" style="96" customWidth="1"/>
    <col min="13832" max="13833" width="11.28515625" style="96" customWidth="1"/>
    <col min="13834" max="13834" width="10.140625" style="96" customWidth="1"/>
    <col min="13835" max="13903" width="8.85546875" style="96" customWidth="1"/>
    <col min="13904" max="14080" width="9.140625" style="96"/>
    <col min="14081" max="14081" width="4.85546875" style="96" customWidth="1"/>
    <col min="14082" max="14082" width="6.7109375" style="96" customWidth="1"/>
    <col min="14083" max="14083" width="6.140625" style="96" customWidth="1"/>
    <col min="14084" max="14084" width="10" style="96" customWidth="1"/>
    <col min="14085" max="14085" width="11.28515625" style="96" customWidth="1"/>
    <col min="14086" max="14086" width="11.5703125" style="96" customWidth="1"/>
    <col min="14087" max="14087" width="13.85546875" style="96" customWidth="1"/>
    <col min="14088" max="14089" width="11.28515625" style="96" customWidth="1"/>
    <col min="14090" max="14090" width="10.140625" style="96" customWidth="1"/>
    <col min="14091" max="14159" width="8.85546875" style="96" customWidth="1"/>
    <col min="14160" max="14336" width="9.140625" style="96"/>
    <col min="14337" max="14337" width="4.85546875" style="96" customWidth="1"/>
    <col min="14338" max="14338" width="6.7109375" style="96" customWidth="1"/>
    <col min="14339" max="14339" width="6.140625" style="96" customWidth="1"/>
    <col min="14340" max="14340" width="10" style="96" customWidth="1"/>
    <col min="14341" max="14341" width="11.28515625" style="96" customWidth="1"/>
    <col min="14342" max="14342" width="11.5703125" style="96" customWidth="1"/>
    <col min="14343" max="14343" width="13.85546875" style="96" customWidth="1"/>
    <col min="14344" max="14345" width="11.28515625" style="96" customWidth="1"/>
    <col min="14346" max="14346" width="10.140625" style="96" customWidth="1"/>
    <col min="14347" max="14415" width="8.85546875" style="96" customWidth="1"/>
    <col min="14416" max="14592" width="9.140625" style="96"/>
    <col min="14593" max="14593" width="4.85546875" style="96" customWidth="1"/>
    <col min="14594" max="14594" width="6.7109375" style="96" customWidth="1"/>
    <col min="14595" max="14595" width="6.140625" style="96" customWidth="1"/>
    <col min="14596" max="14596" width="10" style="96" customWidth="1"/>
    <col min="14597" max="14597" width="11.28515625" style="96" customWidth="1"/>
    <col min="14598" max="14598" width="11.5703125" style="96" customWidth="1"/>
    <col min="14599" max="14599" width="13.85546875" style="96" customWidth="1"/>
    <col min="14600" max="14601" width="11.28515625" style="96" customWidth="1"/>
    <col min="14602" max="14602" width="10.140625" style="96" customWidth="1"/>
    <col min="14603" max="14671" width="8.85546875" style="96" customWidth="1"/>
    <col min="14672" max="14848" width="9.140625" style="96"/>
    <col min="14849" max="14849" width="4.85546875" style="96" customWidth="1"/>
    <col min="14850" max="14850" width="6.7109375" style="96" customWidth="1"/>
    <col min="14851" max="14851" width="6.140625" style="96" customWidth="1"/>
    <col min="14852" max="14852" width="10" style="96" customWidth="1"/>
    <col min="14853" max="14853" width="11.28515625" style="96" customWidth="1"/>
    <col min="14854" max="14854" width="11.5703125" style="96" customWidth="1"/>
    <col min="14855" max="14855" width="13.85546875" style="96" customWidth="1"/>
    <col min="14856" max="14857" width="11.28515625" style="96" customWidth="1"/>
    <col min="14858" max="14858" width="10.140625" style="96" customWidth="1"/>
    <col min="14859" max="14927" width="8.85546875" style="96" customWidth="1"/>
    <col min="14928" max="15104" width="9.140625" style="96"/>
    <col min="15105" max="15105" width="4.85546875" style="96" customWidth="1"/>
    <col min="15106" max="15106" width="6.7109375" style="96" customWidth="1"/>
    <col min="15107" max="15107" width="6.140625" style="96" customWidth="1"/>
    <col min="15108" max="15108" width="10" style="96" customWidth="1"/>
    <col min="15109" max="15109" width="11.28515625" style="96" customWidth="1"/>
    <col min="15110" max="15110" width="11.5703125" style="96" customWidth="1"/>
    <col min="15111" max="15111" width="13.85546875" style="96" customWidth="1"/>
    <col min="15112" max="15113" width="11.28515625" style="96" customWidth="1"/>
    <col min="15114" max="15114" width="10.140625" style="96" customWidth="1"/>
    <col min="15115" max="15183" width="8.85546875" style="96" customWidth="1"/>
    <col min="15184" max="15360" width="9.140625" style="96"/>
    <col min="15361" max="15361" width="4.85546875" style="96" customWidth="1"/>
    <col min="15362" max="15362" width="6.7109375" style="96" customWidth="1"/>
    <col min="15363" max="15363" width="6.140625" style="96" customWidth="1"/>
    <col min="15364" max="15364" width="10" style="96" customWidth="1"/>
    <col min="15365" max="15365" width="11.28515625" style="96" customWidth="1"/>
    <col min="15366" max="15366" width="11.5703125" style="96" customWidth="1"/>
    <col min="15367" max="15367" width="13.85546875" style="96" customWidth="1"/>
    <col min="15368" max="15369" width="11.28515625" style="96" customWidth="1"/>
    <col min="15370" max="15370" width="10.140625" style="96" customWidth="1"/>
    <col min="15371" max="15439" width="8.85546875" style="96" customWidth="1"/>
    <col min="15440" max="15616" width="9.140625" style="96"/>
    <col min="15617" max="15617" width="4.85546875" style="96" customWidth="1"/>
    <col min="15618" max="15618" width="6.7109375" style="96" customWidth="1"/>
    <col min="15619" max="15619" width="6.140625" style="96" customWidth="1"/>
    <col min="15620" max="15620" width="10" style="96" customWidth="1"/>
    <col min="15621" max="15621" width="11.28515625" style="96" customWidth="1"/>
    <col min="15622" max="15622" width="11.5703125" style="96" customWidth="1"/>
    <col min="15623" max="15623" width="13.85546875" style="96" customWidth="1"/>
    <col min="15624" max="15625" width="11.28515625" style="96" customWidth="1"/>
    <col min="15626" max="15626" width="10.140625" style="96" customWidth="1"/>
    <col min="15627" max="15695" width="8.85546875" style="96" customWidth="1"/>
    <col min="15696" max="15872" width="9.140625" style="96"/>
    <col min="15873" max="15873" width="4.85546875" style="96" customWidth="1"/>
    <col min="15874" max="15874" width="6.7109375" style="96" customWidth="1"/>
    <col min="15875" max="15875" width="6.140625" style="96" customWidth="1"/>
    <col min="15876" max="15876" width="10" style="96" customWidth="1"/>
    <col min="15877" max="15877" width="11.28515625" style="96" customWidth="1"/>
    <col min="15878" max="15878" width="11.5703125" style="96" customWidth="1"/>
    <col min="15879" max="15879" width="13.85546875" style="96" customWidth="1"/>
    <col min="15880" max="15881" width="11.28515625" style="96" customWidth="1"/>
    <col min="15882" max="15882" width="10.140625" style="96" customWidth="1"/>
    <col min="15883" max="15951" width="8.85546875" style="96" customWidth="1"/>
    <col min="15952" max="16128" width="9.140625" style="96"/>
    <col min="16129" max="16129" width="4.85546875" style="96" customWidth="1"/>
    <col min="16130" max="16130" width="6.7109375" style="96" customWidth="1"/>
    <col min="16131" max="16131" width="6.140625" style="96" customWidth="1"/>
    <col min="16132" max="16132" width="10" style="96" customWidth="1"/>
    <col min="16133" max="16133" width="11.28515625" style="96" customWidth="1"/>
    <col min="16134" max="16134" width="11.5703125" style="96" customWidth="1"/>
    <col min="16135" max="16135" width="13.85546875" style="96" customWidth="1"/>
    <col min="16136" max="16137" width="11.28515625" style="96" customWidth="1"/>
    <col min="16138" max="16138" width="10.140625" style="96" customWidth="1"/>
    <col min="16139" max="16207" width="8.85546875" style="96" customWidth="1"/>
    <col min="16208" max="16384" width="9.140625" style="96"/>
  </cols>
  <sheetData>
    <row r="1" spans="1:75" x14ac:dyDescent="0.2">
      <c r="A1" s="95"/>
      <c r="F1" s="97"/>
      <c r="H1" s="97" t="s">
        <v>49</v>
      </c>
      <c r="I1" s="98"/>
    </row>
    <row r="2" spans="1:75" x14ac:dyDescent="0.2">
      <c r="F2" s="97"/>
      <c r="H2" s="97" t="s">
        <v>66</v>
      </c>
      <c r="I2" s="98"/>
    </row>
    <row r="3" spans="1:75" x14ac:dyDescent="0.2">
      <c r="F3" s="97"/>
      <c r="H3" s="98" t="s">
        <v>1</v>
      </c>
      <c r="I3" s="98"/>
    </row>
    <row r="4" spans="1:75" x14ac:dyDescent="0.2">
      <c r="F4" s="97"/>
      <c r="H4" s="97" t="s">
        <v>67</v>
      </c>
      <c r="I4" s="98"/>
    </row>
    <row r="6" spans="1:75" x14ac:dyDescent="0.2">
      <c r="F6" s="97"/>
      <c r="G6" s="97"/>
      <c r="H6" s="98"/>
    </row>
    <row r="7" spans="1:75" ht="16.5" customHeight="1" x14ac:dyDescent="0.2">
      <c r="A7" s="100" t="s">
        <v>50</v>
      </c>
      <c r="B7" s="100"/>
      <c r="C7" s="100"/>
      <c r="D7" s="100"/>
      <c r="E7" s="100"/>
      <c r="F7" s="100"/>
      <c r="G7" s="100"/>
      <c r="H7" s="100"/>
      <c r="I7" s="100"/>
      <c r="J7" s="100"/>
      <c r="M7" s="98"/>
    </row>
    <row r="8" spans="1:75" ht="14.25" customHeight="1" x14ac:dyDescent="0.2">
      <c r="A8" s="100" t="s">
        <v>51</v>
      </c>
      <c r="B8" s="101"/>
      <c r="C8" s="101"/>
      <c r="D8" s="101"/>
      <c r="E8" s="101"/>
      <c r="F8" s="101"/>
      <c r="G8" s="101"/>
      <c r="H8" s="101"/>
      <c r="I8" s="101"/>
      <c r="J8" s="101"/>
      <c r="M8" s="98"/>
    </row>
    <row r="9" spans="1:75" ht="14.25" customHeight="1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1"/>
      <c r="M9" s="98"/>
    </row>
    <row r="10" spans="1:75" ht="15" customHeight="1" x14ac:dyDescent="0.2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M10" s="98"/>
    </row>
    <row r="11" spans="1:75" x14ac:dyDescent="0.2">
      <c r="J11" s="104" t="s">
        <v>3</v>
      </c>
    </row>
    <row r="12" spans="1:75" s="114" customFormat="1" ht="16.5" customHeight="1" x14ac:dyDescent="0.2">
      <c r="A12" s="105"/>
      <c r="B12" s="105"/>
      <c r="C12" s="105"/>
      <c r="D12" s="106"/>
      <c r="E12" s="107" t="s">
        <v>52</v>
      </c>
      <c r="F12" s="108"/>
      <c r="G12" s="109"/>
      <c r="H12" s="110" t="s">
        <v>53</v>
      </c>
      <c r="I12" s="111"/>
      <c r="J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</row>
    <row r="13" spans="1:75" s="114" customFormat="1" ht="15.75" customHeight="1" x14ac:dyDescent="0.2">
      <c r="A13" s="115"/>
      <c r="B13" s="115"/>
      <c r="C13" s="115"/>
      <c r="D13" s="115" t="s">
        <v>54</v>
      </c>
      <c r="E13" s="116" t="s">
        <v>55</v>
      </c>
      <c r="F13" s="106" t="s">
        <v>56</v>
      </c>
      <c r="G13" s="109"/>
      <c r="H13" s="109" t="s">
        <v>57</v>
      </c>
      <c r="I13" s="111"/>
      <c r="J13" s="107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</row>
    <row r="14" spans="1:75" s="114" customFormat="1" ht="53.25" customHeight="1" x14ac:dyDescent="0.2">
      <c r="A14" s="117" t="s">
        <v>58</v>
      </c>
      <c r="B14" s="117" t="s">
        <v>6</v>
      </c>
      <c r="C14" s="117" t="s">
        <v>7</v>
      </c>
      <c r="D14" s="117" t="s">
        <v>55</v>
      </c>
      <c r="E14" s="118" t="s">
        <v>59</v>
      </c>
      <c r="F14" s="118" t="s">
        <v>60</v>
      </c>
      <c r="G14" s="112" t="s">
        <v>61</v>
      </c>
      <c r="H14" s="112" t="s">
        <v>62</v>
      </c>
      <c r="I14" s="112" t="s">
        <v>63</v>
      </c>
      <c r="J14" s="118" t="s">
        <v>64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</row>
    <row r="15" spans="1:75" s="121" customFormat="1" ht="12" customHeight="1" x14ac:dyDescent="0.2">
      <c r="A15" s="119">
        <v>1</v>
      </c>
      <c r="B15" s="119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  <c r="J15" s="119">
        <v>10</v>
      </c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</row>
    <row r="16" spans="1:75" s="114" customFormat="1" ht="17.100000000000001" customHeight="1" x14ac:dyDescent="0.2">
      <c r="A16" s="122">
        <v>801</v>
      </c>
      <c r="B16" s="122">
        <v>80104</v>
      </c>
      <c r="C16" s="122">
        <v>2310</v>
      </c>
      <c r="D16" s="123">
        <v>0</v>
      </c>
      <c r="E16" s="123">
        <f>SUM(F16,J16)</f>
        <v>500000</v>
      </c>
      <c r="F16" s="123">
        <v>500000</v>
      </c>
      <c r="G16" s="123">
        <v>0</v>
      </c>
      <c r="H16" s="123">
        <v>0</v>
      </c>
      <c r="I16" s="123">
        <v>500000</v>
      </c>
      <c r="J16" s="123">
        <v>0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</row>
    <row r="17" spans="1:75" s="114" customFormat="1" ht="17.100000000000001" customHeight="1" x14ac:dyDescent="0.2">
      <c r="A17" s="124">
        <v>851</v>
      </c>
      <c r="B17" s="124">
        <v>85154</v>
      </c>
      <c r="C17" s="124">
        <v>2330</v>
      </c>
      <c r="D17" s="123">
        <v>0</v>
      </c>
      <c r="E17" s="123">
        <f>SUM(F17,J17)</f>
        <v>5000</v>
      </c>
      <c r="F17" s="123">
        <v>5000</v>
      </c>
      <c r="G17" s="123">
        <v>0</v>
      </c>
      <c r="H17" s="123">
        <v>0</v>
      </c>
      <c r="I17" s="123">
        <v>5000</v>
      </c>
      <c r="J17" s="123">
        <v>0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</row>
    <row r="18" spans="1:75" s="114" customFormat="1" ht="17.100000000000001" customHeight="1" x14ac:dyDescent="0.2">
      <c r="A18" s="122">
        <v>853</v>
      </c>
      <c r="B18" s="122">
        <v>85311</v>
      </c>
      <c r="C18" s="122">
        <v>2320</v>
      </c>
      <c r="D18" s="125">
        <v>41184</v>
      </c>
      <c r="E18" s="125">
        <f>SUM(F18,J18)</f>
        <v>0</v>
      </c>
      <c r="F18" s="123">
        <f>SUM(G18:I18)</f>
        <v>0</v>
      </c>
      <c r="G18" s="125">
        <v>0</v>
      </c>
      <c r="H18" s="125">
        <v>0</v>
      </c>
      <c r="I18" s="125">
        <v>0</v>
      </c>
      <c r="J18" s="125">
        <v>0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</row>
    <row r="19" spans="1:75" s="114" customFormat="1" ht="17.100000000000001" customHeight="1" x14ac:dyDescent="0.2">
      <c r="A19" s="122">
        <v>853</v>
      </c>
      <c r="B19" s="122">
        <v>85333</v>
      </c>
      <c r="C19" s="122">
        <v>2320</v>
      </c>
      <c r="D19" s="125">
        <v>0</v>
      </c>
      <c r="E19" s="125">
        <f>SUM(F19,J19)</f>
        <v>4883764</v>
      </c>
      <c r="F19" s="125">
        <f>4745993+137771</f>
        <v>4883764</v>
      </c>
      <c r="G19" s="125">
        <v>0</v>
      </c>
      <c r="H19" s="125">
        <v>0</v>
      </c>
      <c r="I19" s="125">
        <f>4745993+137771</f>
        <v>4883764</v>
      </c>
      <c r="J19" s="125">
        <v>0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</row>
    <row r="20" spans="1:75" s="114" customFormat="1" ht="17.100000000000001" customHeight="1" x14ac:dyDescent="0.2">
      <c r="A20" s="126">
        <v>854</v>
      </c>
      <c r="B20" s="126">
        <v>85415</v>
      </c>
      <c r="C20" s="126">
        <v>2330</v>
      </c>
      <c r="D20" s="127">
        <f>9000+6000</f>
        <v>15000</v>
      </c>
      <c r="E20" s="127">
        <f>SUM(F20,J20)</f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</row>
    <row r="21" spans="1:75" s="114" customFormat="1" ht="21" customHeight="1" x14ac:dyDescent="0.2">
      <c r="A21" s="128" t="s">
        <v>65</v>
      </c>
      <c r="B21" s="144"/>
      <c r="C21" s="145"/>
      <c r="D21" s="129">
        <f>SUM(D16:D20)</f>
        <v>56184</v>
      </c>
      <c r="E21" s="129">
        <f t="shared" ref="E21:J21" si="0">SUM(E16:E20)</f>
        <v>5388764</v>
      </c>
      <c r="F21" s="129">
        <f t="shared" si="0"/>
        <v>5388764</v>
      </c>
      <c r="G21" s="129">
        <f t="shared" si="0"/>
        <v>0</v>
      </c>
      <c r="H21" s="129">
        <f t="shared" si="0"/>
        <v>0</v>
      </c>
      <c r="I21" s="129">
        <f t="shared" si="0"/>
        <v>5388764</v>
      </c>
      <c r="J21" s="129">
        <f t="shared" si="0"/>
        <v>0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</row>
    <row r="23" spans="1:75" s="99" customFormat="1" x14ac:dyDescent="0.2">
      <c r="A23" s="130"/>
      <c r="B23" s="96"/>
      <c r="C23" s="96"/>
      <c r="D23" s="96"/>
      <c r="E23" s="96"/>
      <c r="F23" s="96"/>
    </row>
  </sheetData>
  <pageMargins left="0.39370078740157483" right="0.39370078740157483" top="0.74803149606299213" bottom="0.74803149606299213" header="0.31496062992125984" footer="0.31496062992125984"/>
  <pageSetup paperSize="9" firstPageNumber="45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Zał.Nr1</vt:lpstr>
      <vt:lpstr>Zał.Nr2</vt:lpstr>
      <vt:lpstr>Arkusz1</vt:lpstr>
      <vt:lpstr>Zał.Nr1!Obszar_wydruku</vt:lpstr>
      <vt:lpstr>Zał.Nr1!Tytuły_wydruku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367/2025 PMW z dnia 16 grudnia 2025 r.</dc:title>
  <dc:creator>Monika Szubska</dc:creator>
  <cp:keywords>Załącznik do Zarządzenia Nr 367/2025 PMW z dnia 16 grudnia 2025 r.</cp:keywords>
  <cp:lastModifiedBy>Monika Dębicka</cp:lastModifiedBy>
  <dcterms:created xsi:type="dcterms:W3CDTF">2015-06-05T18:19:34Z</dcterms:created>
  <dcterms:modified xsi:type="dcterms:W3CDTF">2025-12-19T09:30:24Z</dcterms:modified>
</cp:coreProperties>
</file>