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ciechurska\Desktop\"/>
    </mc:Choice>
  </mc:AlternateContent>
  <xr:revisionPtr revIDLastSave="0" documentId="8_{7591AD05-69C5-4573-A7F6-EA8BB2F8D8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ł." sheetId="9" r:id="rId1"/>
    <sheet name="Arkusz1" sheetId="1" r:id="rId2"/>
  </sheets>
  <definedNames>
    <definedName name="_xlnm._FilterDatabase" localSheetId="0" hidden="1">Zał.!$A$16:$H$42</definedName>
    <definedName name="_xlnm.Print_Area" localSheetId="0">Zał.!$A$1:$H$73</definedName>
    <definedName name="_xlnm.Print_Titles" localSheetId="0">Zał.!$7:$9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9" l="1"/>
  <c r="H71" i="9"/>
  <c r="G70" i="9"/>
  <c r="G69" i="9" s="1"/>
  <c r="G68" i="9" s="1"/>
  <c r="F70" i="9"/>
  <c r="H70" i="9" s="1"/>
  <c r="H66" i="9"/>
  <c r="H65" i="9"/>
  <c r="H64" i="9"/>
  <c r="G63" i="9"/>
  <c r="F63" i="9"/>
  <c r="H63" i="9" s="1"/>
  <c r="G62" i="9"/>
  <c r="H54" i="9"/>
  <c r="G53" i="9"/>
  <c r="G52" i="9" s="1"/>
  <c r="F53" i="9"/>
  <c r="H53" i="9" s="1"/>
  <c r="H51" i="9"/>
  <c r="G50" i="9"/>
  <c r="G49" i="9" s="1"/>
  <c r="F50" i="9"/>
  <c r="H50" i="9" s="1"/>
  <c r="F49" i="9"/>
  <c r="H46" i="9"/>
  <c r="G45" i="9"/>
  <c r="G44" i="9" s="1"/>
  <c r="G43" i="9" s="1"/>
  <c r="F45" i="9"/>
  <c r="H45" i="9" s="1"/>
  <c r="H42" i="9"/>
  <c r="H41" i="9"/>
  <c r="H40" i="9"/>
  <c r="G39" i="9"/>
  <c r="G38" i="9" s="1"/>
  <c r="F39" i="9"/>
  <c r="H39" i="9" s="1"/>
  <c r="H35" i="9"/>
  <c r="H34" i="9"/>
  <c r="H33" i="9"/>
  <c r="G32" i="9"/>
  <c r="F32" i="9"/>
  <c r="H32" i="9" s="1"/>
  <c r="G31" i="9"/>
  <c r="H27" i="9"/>
  <c r="H26" i="9"/>
  <c r="G25" i="9"/>
  <c r="G24" i="9" s="1"/>
  <c r="F25" i="9"/>
  <c r="H22" i="9"/>
  <c r="H21" i="9"/>
  <c r="H20" i="9"/>
  <c r="G20" i="9"/>
  <c r="F20" i="9"/>
  <c r="F19" i="9" s="1"/>
  <c r="G19" i="9"/>
  <c r="G18" i="9" s="1"/>
  <c r="H15" i="9"/>
  <c r="H14" i="9"/>
  <c r="G14" i="9"/>
  <c r="F14" i="9"/>
  <c r="G13" i="9"/>
  <c r="G12" i="9" s="1"/>
  <c r="G11" i="9" s="1"/>
  <c r="G10" i="9" s="1"/>
  <c r="F13" i="9"/>
  <c r="H13" i="9" s="1"/>
  <c r="F18" i="9" l="1"/>
  <c r="H19" i="9"/>
  <c r="G67" i="9"/>
  <c r="H25" i="9"/>
  <c r="G23" i="9"/>
  <c r="F69" i="9"/>
  <c r="F24" i="9"/>
  <c r="H24" i="9" s="1"/>
  <c r="F38" i="9"/>
  <c r="H38" i="9" s="1"/>
  <c r="F62" i="9"/>
  <c r="H62" i="9" s="1"/>
  <c r="G48" i="9"/>
  <c r="G47" i="9" s="1"/>
  <c r="G17" i="9"/>
  <c r="G16" i="9" s="1"/>
  <c r="H18" i="9"/>
  <c r="H49" i="9"/>
  <c r="F52" i="9"/>
  <c r="F44" i="9"/>
  <c r="F12" i="9"/>
  <c r="F31" i="9"/>
  <c r="H69" i="9" l="1"/>
  <c r="F68" i="9"/>
  <c r="H31" i="9"/>
  <c r="F23" i="9"/>
  <c r="H52" i="9"/>
  <c r="F48" i="9"/>
  <c r="F11" i="9"/>
  <c r="H12" i="9"/>
  <c r="F43" i="9"/>
  <c r="H44" i="9"/>
  <c r="F67" i="9" l="1"/>
  <c r="H67" i="9" s="1"/>
  <c r="H68" i="9"/>
  <c r="H43" i="9"/>
  <c r="F10" i="9"/>
  <c r="H11" i="9"/>
  <c r="H23" i="9"/>
  <c r="F17" i="9"/>
  <c r="H48" i="9"/>
  <c r="F47" i="9"/>
  <c r="F16" i="9" l="1"/>
  <c r="H17" i="9"/>
  <c r="H10" i="9"/>
  <c r="H47" i="9"/>
  <c r="H16" i="9" l="1"/>
</calcChain>
</file>

<file path=xl/sharedStrings.xml><?xml version="1.0" encoding="utf-8"?>
<sst xmlns="http://schemas.openxmlformats.org/spreadsheetml/2006/main" count="82" uniqueCount="60">
  <si>
    <t>PREZYDENTA MIASTA WŁOCŁAWEK</t>
  </si>
  <si>
    <t>w złotych</t>
  </si>
  <si>
    <t>Plan</t>
  </si>
  <si>
    <t>Dz.</t>
  </si>
  <si>
    <t>Rozdz.</t>
  </si>
  <si>
    <t>§</t>
  </si>
  <si>
    <t>T r e ś ć</t>
  </si>
  <si>
    <t>przed zmianą</t>
  </si>
  <si>
    <t>zwiększyć</t>
  </si>
  <si>
    <t>zmniejszyć</t>
  </si>
  <si>
    <t>po zmianach</t>
  </si>
  <si>
    <t>WYDATKI OGÓŁEM:</t>
  </si>
  <si>
    <t xml:space="preserve">składki na Fundusz Pracy oraz Fundusz Solidarnościowy </t>
  </si>
  <si>
    <t>Zmiany w budżecie miasta Włocławek na 2026 rok</t>
  </si>
  <si>
    <t>Wydatki na zadania własne gminy:</t>
  </si>
  <si>
    <t>zakup usług remontowych</t>
  </si>
  <si>
    <t>Różne rozliczenia</t>
  </si>
  <si>
    <t>Rezerwy ogólne i celowe</t>
  </si>
  <si>
    <t>4810</t>
  </si>
  <si>
    <t xml:space="preserve">rezerwy </t>
  </si>
  <si>
    <t xml:space="preserve"> - rezerwa ogólna</t>
  </si>
  <si>
    <t xml:space="preserve"> - rezerwa celowa</t>
  </si>
  <si>
    <t>Wydatki na zadania własne powiatu:</t>
  </si>
  <si>
    <t>Oświata i wychowanie</t>
  </si>
  <si>
    <t>Załącznik</t>
  </si>
  <si>
    <t>DOCHODY OGÓŁEM:</t>
  </si>
  <si>
    <t>Dochody na zadania zlecone gminie:</t>
  </si>
  <si>
    <t>Pomoc społeczna</t>
  </si>
  <si>
    <t>Ośrodki pomocy społecznej</t>
  </si>
  <si>
    <t>Organ</t>
  </si>
  <si>
    <t>2010</t>
  </si>
  <si>
    <t xml:space="preserve">dotacje celowe otrzymane z budżetu państwa na realizację zadań bieżących z zakresu administracji rządowej oraz innych zadań zleconych gminie (związkom gmin, związkom powiatowo-gminnym) ustawami </t>
  </si>
  <si>
    <t>Świetlice szkolne</t>
  </si>
  <si>
    <t>Jednostki oświatowe zbiorczo</t>
  </si>
  <si>
    <t xml:space="preserve">składki na ubezpieczenia społeczne </t>
  </si>
  <si>
    <t>wynagrodzenie osobowe nauczycieli</t>
  </si>
  <si>
    <t xml:space="preserve">Realizacja zadań wymagających stosowania specjalnej </t>
  </si>
  <si>
    <t>organizacji nauki i metod pracy dla dzieci w przedszkolach,</t>
  </si>
  <si>
    <t xml:space="preserve">oddziałach przedszkolnych w szkołach podstawowych </t>
  </si>
  <si>
    <t>i innych formach wychowania przedszkolnego</t>
  </si>
  <si>
    <t>organizacji nauki i metod pracy dla dzieci i młodzieży</t>
  </si>
  <si>
    <t>w szkołach podstawowych</t>
  </si>
  <si>
    <t>Kultura fizyczna</t>
  </si>
  <si>
    <t>Instytucje kultury fizycznej</t>
  </si>
  <si>
    <t>Ośrodek Sportu i Rekreacji</t>
  </si>
  <si>
    <t>Szkoły podstawowe specjalne</t>
  </si>
  <si>
    <t>Szkoły zawodowe specjalne</t>
  </si>
  <si>
    <t>w gimnazjach, klasach dotychczasowego gimnazjum</t>
  </si>
  <si>
    <t>prowadzonych w szkołach innego typu, liceach</t>
  </si>
  <si>
    <t xml:space="preserve">ogólnokształcących, technikach, szkołach policealnych, </t>
  </si>
  <si>
    <t>branżowych szkołach I i II stopnia i klasach dotychczasowej</t>
  </si>
  <si>
    <t>zasadniczej szkoły zawodowej prowadzonych w branżowych</t>
  </si>
  <si>
    <t>szkołach I stopnia oraz szkołach artystycznych</t>
  </si>
  <si>
    <t>Wydatki na zadania zlecone gminie:</t>
  </si>
  <si>
    <t xml:space="preserve">Miejski Ośrodek Pomocy Rodzinie </t>
  </si>
  <si>
    <t>świadczenia społeczne</t>
  </si>
  <si>
    <t>4210</t>
  </si>
  <si>
    <t>zakup materiałów i wyposażenia</t>
  </si>
  <si>
    <t>do Zarządzenia NR 384/2026</t>
  </si>
  <si>
    <t>z dnia 3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</si>
</sst>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3">
    <xf numFmtId="0" fontId="0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1" fillId="0" borderId="0"/>
  </cellStyleXfs>
  <cellXfs count="73">
    <xf numFmtId="0" fontId="0" fillId="0" borderId="0" xfId="0"/>
    <xf numFmtId="0" fontId="13" fillId="0" borderId="3" xfId="2" applyFont="1" applyBorder="1" applyAlignment="1">
      <alignment horizontal="center"/>
    </xf>
    <xf numFmtId="0" fontId="13" fillId="0" borderId="3" xfId="2" applyFont="1" applyBorder="1" applyAlignment="1">
      <alignment horizontal="right"/>
    </xf>
    <xf numFmtId="4" fontId="13" fillId="0" borderId="10" xfId="2" applyNumberFormat="1" applyFont="1" applyBorder="1"/>
    <xf numFmtId="0" fontId="9" fillId="0" borderId="3" xfId="2" applyFont="1" applyBorder="1" applyAlignment="1">
      <alignment horizontal="right"/>
    </xf>
    <xf numFmtId="4" fontId="9" fillId="0" borderId="3" xfId="2" applyNumberFormat="1" applyFont="1" applyBorder="1" applyAlignment="1">
      <alignment horizontal="right"/>
    </xf>
    <xf numFmtId="0" fontId="9" fillId="0" borderId="0" xfId="12" applyFont="1"/>
    <xf numFmtId="49" fontId="9" fillId="0" borderId="0" xfId="12" applyNumberFormat="1" applyFont="1"/>
    <xf numFmtId="0" fontId="9" fillId="0" borderId="0" xfId="12" applyFont="1" applyAlignment="1">
      <alignment horizontal="left"/>
    </xf>
    <xf numFmtId="0" fontId="11" fillId="0" borderId="0" xfId="12" applyFont="1"/>
    <xf numFmtId="0" fontId="12" fillId="0" borderId="0" xfId="12" applyFont="1" applyAlignment="1">
      <alignment horizontal="centerContinuous"/>
    </xf>
    <xf numFmtId="0" fontId="11" fillId="0" borderId="0" xfId="12" applyFont="1" applyAlignment="1">
      <alignment horizontal="centerContinuous"/>
    </xf>
    <xf numFmtId="49" fontId="12" fillId="0" borderId="0" xfId="12" applyNumberFormat="1" applyFont="1" applyAlignment="1">
      <alignment horizontal="centerContinuous"/>
    </xf>
    <xf numFmtId="0" fontId="13" fillId="0" borderId="0" xfId="12" applyFont="1"/>
    <xf numFmtId="0" fontId="9" fillId="0" borderId="0" xfId="12" applyFont="1" applyAlignment="1">
      <alignment horizontal="center"/>
    </xf>
    <xf numFmtId="0" fontId="10" fillId="0" borderId="0" xfId="12" applyFont="1" applyAlignment="1">
      <alignment horizontal="center"/>
    </xf>
    <xf numFmtId="0" fontId="9" fillId="0" borderId="1" xfId="12" applyFont="1" applyBorder="1"/>
    <xf numFmtId="49" fontId="9" fillId="0" borderId="1" xfId="12" applyNumberFormat="1" applyFont="1" applyBorder="1"/>
    <xf numFmtId="0" fontId="13" fillId="0" borderId="2" xfId="12" applyFont="1" applyBorder="1"/>
    <xf numFmtId="0" fontId="13" fillId="0" borderId="1" xfId="12" applyFont="1" applyBorder="1" applyAlignment="1">
      <alignment horizontal="center"/>
    </xf>
    <xf numFmtId="3" fontId="9" fillId="0" borderId="1" xfId="12" applyNumberFormat="1" applyFont="1" applyBorder="1"/>
    <xf numFmtId="0" fontId="9" fillId="0" borderId="1" xfId="12" applyFont="1" applyBorder="1" applyAlignment="1">
      <alignment horizontal="center"/>
    </xf>
    <xf numFmtId="0" fontId="14" fillId="0" borderId="0" xfId="12" applyFont="1"/>
    <xf numFmtId="0" fontId="13" fillId="0" borderId="3" xfId="12" applyFont="1" applyBorder="1" applyAlignment="1">
      <alignment horizontal="center"/>
    </xf>
    <xf numFmtId="49" fontId="13" fillId="0" borderId="3" xfId="12" applyNumberFormat="1" applyFont="1" applyBorder="1" applyAlignment="1">
      <alignment horizontal="center"/>
    </xf>
    <xf numFmtId="0" fontId="13" fillId="0" borderId="4" xfId="12" applyFont="1" applyBorder="1" applyAlignment="1">
      <alignment horizontal="center"/>
    </xf>
    <xf numFmtId="3" fontId="13" fillId="0" borderId="3" xfId="12" applyNumberFormat="1" applyFont="1" applyBorder="1" applyAlignment="1">
      <alignment horizontal="center"/>
    </xf>
    <xf numFmtId="0" fontId="13" fillId="0" borderId="5" xfId="12" applyFont="1" applyBorder="1" applyAlignment="1">
      <alignment horizontal="center"/>
    </xf>
    <xf numFmtId="49" fontId="13" fillId="0" borderId="5" xfId="12" applyNumberFormat="1" applyFont="1" applyBorder="1" applyAlignment="1">
      <alignment horizontal="center"/>
    </xf>
    <xf numFmtId="0" fontId="13" fillId="0" borderId="6" xfId="12" applyFont="1" applyBorder="1" applyAlignment="1">
      <alignment horizontal="center"/>
    </xf>
    <xf numFmtId="3" fontId="13" fillId="0" borderId="5" xfId="12" applyNumberFormat="1" applyFont="1" applyBorder="1" applyAlignment="1">
      <alignment horizontal="center"/>
    </xf>
    <xf numFmtId="3" fontId="9" fillId="0" borderId="3" xfId="12" applyNumberFormat="1" applyFont="1" applyBorder="1"/>
    <xf numFmtId="49" fontId="9" fillId="0" borderId="3" xfId="12" applyNumberFormat="1" applyFont="1" applyBorder="1" applyAlignment="1">
      <alignment horizontal="right"/>
    </xf>
    <xf numFmtId="0" fontId="13" fillId="0" borderId="7" xfId="12" applyFont="1" applyBorder="1"/>
    <xf numFmtId="4" fontId="13" fillId="0" borderId="8" xfId="12" applyNumberFormat="1" applyFont="1" applyBorder="1"/>
    <xf numFmtId="0" fontId="13" fillId="0" borderId="9" xfId="12" applyFont="1" applyBorder="1"/>
    <xf numFmtId="4" fontId="13" fillId="0" borderId="10" xfId="12" applyNumberFormat="1" applyFont="1" applyBorder="1"/>
    <xf numFmtId="4" fontId="13" fillId="0" borderId="10" xfId="12" applyNumberFormat="1" applyFont="1" applyBorder="1" applyAlignment="1">
      <alignment horizontal="right"/>
    </xf>
    <xf numFmtId="3" fontId="13" fillId="0" borderId="3" xfId="12" applyNumberFormat="1" applyFont="1" applyBorder="1"/>
    <xf numFmtId="49" fontId="13" fillId="0" borderId="3" xfId="12" applyNumberFormat="1" applyFont="1" applyBorder="1" applyAlignment="1">
      <alignment horizontal="right"/>
    </xf>
    <xf numFmtId="3" fontId="13" fillId="0" borderId="4" xfId="12" applyNumberFormat="1" applyFont="1" applyBorder="1"/>
    <xf numFmtId="0" fontId="9" fillId="0" borderId="3" xfId="12" applyFont="1" applyBorder="1"/>
    <xf numFmtId="0" fontId="9" fillId="0" borderId="6" xfId="12" applyFont="1" applyBorder="1"/>
    <xf numFmtId="4" fontId="9" fillId="0" borderId="5" xfId="12" applyNumberFormat="1" applyFont="1" applyBorder="1"/>
    <xf numFmtId="4" fontId="9" fillId="0" borderId="5" xfId="12" applyNumberFormat="1" applyFont="1" applyBorder="1" applyAlignment="1">
      <alignment horizontal="right"/>
    </xf>
    <xf numFmtId="49" fontId="9" fillId="0" borderId="3" xfId="12" applyNumberFormat="1" applyFont="1" applyBorder="1" applyAlignment="1">
      <alignment horizontal="right" vertical="top"/>
    </xf>
    <xf numFmtId="0" fontId="9" fillId="0" borderId="3" xfId="12" applyFont="1" applyBorder="1" applyAlignment="1">
      <alignment vertical="top" wrapText="1"/>
    </xf>
    <xf numFmtId="4" fontId="9" fillId="0" borderId="3" xfId="12" applyNumberFormat="1" applyFont="1" applyBorder="1" applyAlignment="1">
      <alignment horizontal="right"/>
    </xf>
    <xf numFmtId="4" fontId="9" fillId="0" borderId="3" xfId="12" applyNumberFormat="1" applyFont="1" applyBorder="1"/>
    <xf numFmtId="3" fontId="9" fillId="0" borderId="6" xfId="12" applyNumberFormat="1" applyFont="1" applyBorder="1"/>
    <xf numFmtId="3" fontId="9" fillId="0" borderId="4" xfId="12" applyNumberFormat="1" applyFont="1" applyBorder="1"/>
    <xf numFmtId="4" fontId="9" fillId="0" borderId="1" xfId="12" applyNumberFormat="1" applyFont="1" applyBorder="1"/>
    <xf numFmtId="0" fontId="9" fillId="0" borderId="4" xfId="12" applyFont="1" applyBorder="1"/>
    <xf numFmtId="0" fontId="9" fillId="0" borderId="5" xfId="12" applyFont="1" applyBorder="1"/>
    <xf numFmtId="0" fontId="9" fillId="0" borderId="3" xfId="12" applyFont="1" applyBorder="1" applyAlignment="1">
      <alignment horizontal="right" vertical="center"/>
    </xf>
    <xf numFmtId="0" fontId="9" fillId="0" borderId="4" xfId="12" applyFont="1" applyBorder="1" applyAlignment="1">
      <alignment vertical="center"/>
    </xf>
    <xf numFmtId="0" fontId="9" fillId="0" borderId="3" xfId="12" applyFont="1" applyBorder="1" applyAlignment="1">
      <alignment horizontal="right"/>
    </xf>
    <xf numFmtId="3" fontId="13" fillId="0" borderId="3" xfId="12" applyNumberFormat="1" applyFont="1" applyBorder="1" applyAlignment="1">
      <alignment horizontal="right"/>
    </xf>
    <xf numFmtId="0" fontId="9" fillId="0" borderId="3" xfId="12" applyFont="1" applyBorder="1" applyAlignment="1">
      <alignment horizontal="center"/>
    </xf>
    <xf numFmtId="0" fontId="9" fillId="0" borderId="5" xfId="12" applyFont="1" applyBorder="1" applyAlignment="1">
      <alignment horizontal="right"/>
    </xf>
    <xf numFmtId="0" fontId="13" fillId="0" borderId="3" xfId="2" applyFont="1" applyBorder="1"/>
    <xf numFmtId="49" fontId="9" fillId="0" borderId="3" xfId="12" applyNumberFormat="1" applyFont="1" applyBorder="1" applyAlignment="1">
      <alignment horizontal="right" vertical="center"/>
    </xf>
    <xf numFmtId="0" fontId="14" fillId="0" borderId="5" xfId="12" applyFont="1" applyBorder="1"/>
    <xf numFmtId="49" fontId="14" fillId="0" borderId="5" xfId="12" applyNumberFormat="1" applyFont="1" applyBorder="1" applyAlignment="1">
      <alignment horizontal="right"/>
    </xf>
    <xf numFmtId="0" fontId="14" fillId="0" borderId="6" xfId="12" applyFont="1" applyBorder="1"/>
    <xf numFmtId="0" fontId="9" fillId="0" borderId="12" xfId="12" applyFont="1" applyBorder="1" applyAlignment="1">
      <alignment vertical="center"/>
    </xf>
    <xf numFmtId="4" fontId="9" fillId="0" borderId="11" xfId="12" applyNumberFormat="1" applyFont="1" applyBorder="1"/>
    <xf numFmtId="4" fontId="9" fillId="0" borderId="11" xfId="12" applyNumberFormat="1" applyFont="1" applyBorder="1" applyAlignment="1">
      <alignment horizontal="right"/>
    </xf>
    <xf numFmtId="0" fontId="9" fillId="0" borderId="12" xfId="12" applyFont="1" applyBorder="1"/>
    <xf numFmtId="0" fontId="9" fillId="0" borderId="11" xfId="12" applyFont="1" applyBorder="1"/>
    <xf numFmtId="4" fontId="9" fillId="0" borderId="11" xfId="2" applyNumberFormat="1" applyFont="1" applyBorder="1" applyAlignment="1">
      <alignment horizontal="right"/>
    </xf>
    <xf numFmtId="0" fontId="9" fillId="0" borderId="12" xfId="12" applyFont="1" applyBorder="1" applyAlignment="1">
      <alignment wrapText="1"/>
    </xf>
    <xf numFmtId="4" fontId="9" fillId="0" borderId="13" xfId="12" applyNumberFormat="1" applyFont="1" applyBorder="1"/>
  </cellXfs>
  <cellStyles count="13">
    <cellStyle name="Dziesiętny 2" xfId="3" xr:uid="{BFCEA198-B5A6-4EF1-8723-5E8521CAD3DC}"/>
    <cellStyle name="Excel Built-in Normal" xfId="4" xr:uid="{0D973522-5471-440E-B74C-241DCBFE695A}"/>
    <cellStyle name="Normalny" xfId="0" builtinId="0"/>
    <cellStyle name="Normalny 2" xfId="1" xr:uid="{F4A0727A-16F6-4BB8-93B1-4B9086AD85A6}"/>
    <cellStyle name="Normalny 2 2" xfId="2" xr:uid="{BE1E2D28-7667-4594-A8C7-64F906513484}"/>
    <cellStyle name="Normalny 3" xfId="5" xr:uid="{B757048F-EF6F-4793-91AA-B90652AC92F0}"/>
    <cellStyle name="Normalny 3 2" xfId="11" xr:uid="{67CEEE6D-0969-48F5-98DB-D6AC53B035C7}"/>
    <cellStyle name="Normalny 4" xfId="6" xr:uid="{B2465C60-8C82-4AA7-8F41-043A6B5FBEE2}"/>
    <cellStyle name="Normalny 5" xfId="7" xr:uid="{0D5F1684-5C1D-48A7-ABCD-0A8CAA6DAE29}"/>
    <cellStyle name="Normalny 6" xfId="9" xr:uid="{2B0DED10-4C82-4D87-B036-A231710D7ED8}"/>
    <cellStyle name="Normalny 7" xfId="8" xr:uid="{62CD0728-EA2B-4DD2-AD34-21575365BC2A}"/>
    <cellStyle name="Normalny 8" xfId="10" xr:uid="{FCA48B7E-ED27-4C4B-BAF8-DFA7E6989938}"/>
    <cellStyle name="Normalny 9" xfId="12" xr:uid="{36CF2590-5D99-4991-97ED-69A44BBFA5E7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3DEC-0DC2-4155-9520-B9CE8376139A}">
  <sheetPr>
    <tabColor rgb="FFFF00FF"/>
  </sheetPr>
  <dimension ref="A1:H288"/>
  <sheetViews>
    <sheetView tabSelected="1" zoomScale="150" zoomScaleNormal="150" workbookViewId="0"/>
  </sheetViews>
  <sheetFormatPr defaultColWidth="9.140625" defaultRowHeight="16.5" x14ac:dyDescent="0.3"/>
  <cols>
    <col min="1" max="1" width="3.5703125" style="9" customWidth="1"/>
    <col min="2" max="2" width="6" style="9" customWidth="1"/>
    <col min="3" max="3" width="4.85546875" style="9" customWidth="1"/>
    <col min="4" max="4" width="39.140625" style="9" customWidth="1"/>
    <col min="5" max="5" width="13" style="9" customWidth="1"/>
    <col min="6" max="6" width="10.5703125" style="9" customWidth="1"/>
    <col min="7" max="7" width="10.85546875" style="9" customWidth="1"/>
    <col min="8" max="8" width="12.7109375" style="9" customWidth="1"/>
    <col min="9" max="9" width="10.28515625" style="9" customWidth="1"/>
    <col min="10" max="16384" width="9.140625" style="9"/>
  </cols>
  <sheetData>
    <row r="1" spans="1:8" ht="13.5" customHeight="1" x14ac:dyDescent="0.3">
      <c r="A1" s="6"/>
      <c r="B1" s="6"/>
      <c r="C1" s="7"/>
      <c r="D1" s="8"/>
      <c r="E1" s="8"/>
      <c r="F1" s="8" t="s">
        <v>24</v>
      </c>
      <c r="G1" s="8"/>
      <c r="H1" s="6"/>
    </row>
    <row r="2" spans="1:8" ht="12.75" customHeight="1" x14ac:dyDescent="0.3">
      <c r="A2" s="6"/>
      <c r="B2" s="6"/>
      <c r="C2" s="7"/>
      <c r="D2" s="8"/>
      <c r="E2" s="8"/>
      <c r="F2" s="8" t="s">
        <v>58</v>
      </c>
      <c r="G2" s="8"/>
      <c r="H2" s="6"/>
    </row>
    <row r="3" spans="1:8" ht="12.75" customHeight="1" x14ac:dyDescent="0.3">
      <c r="A3" s="6"/>
      <c r="B3" s="6"/>
      <c r="C3" s="7"/>
      <c r="D3" s="8"/>
      <c r="E3" s="8"/>
      <c r="F3" s="6" t="s">
        <v>0</v>
      </c>
      <c r="G3" s="6"/>
      <c r="H3" s="6"/>
    </row>
    <row r="4" spans="1:8" ht="12.75" customHeight="1" x14ac:dyDescent="0.3">
      <c r="A4" s="6"/>
      <c r="B4" s="6"/>
      <c r="C4" s="7"/>
      <c r="D4" s="8"/>
      <c r="E4" s="8"/>
      <c r="F4" s="8" t="s">
        <v>59</v>
      </c>
      <c r="G4" s="8"/>
      <c r="H4" s="6"/>
    </row>
    <row r="5" spans="1:8" ht="40.5" customHeight="1" x14ac:dyDescent="0.3">
      <c r="A5" s="10" t="s">
        <v>13</v>
      </c>
      <c r="B5" s="11"/>
      <c r="C5" s="12"/>
      <c r="D5" s="12"/>
      <c r="E5" s="11"/>
      <c r="F5" s="11"/>
      <c r="G5" s="10"/>
      <c r="H5" s="11"/>
    </row>
    <row r="6" spans="1:8" ht="27" customHeight="1" x14ac:dyDescent="0.3">
      <c r="A6" s="6"/>
      <c r="B6" s="6"/>
      <c r="C6" s="7"/>
      <c r="D6" s="7"/>
      <c r="E6" s="13"/>
      <c r="F6" s="6"/>
      <c r="G6" s="14"/>
      <c r="H6" s="15" t="s">
        <v>1</v>
      </c>
    </row>
    <row r="7" spans="1:8" s="22" customFormat="1" ht="12.75" x14ac:dyDescent="0.25">
      <c r="A7" s="16"/>
      <c r="B7" s="16"/>
      <c r="C7" s="17"/>
      <c r="D7" s="18"/>
      <c r="E7" s="19" t="s">
        <v>2</v>
      </c>
      <c r="F7" s="20"/>
      <c r="G7" s="21"/>
      <c r="H7" s="19" t="s">
        <v>2</v>
      </c>
    </row>
    <row r="8" spans="1:8" s="22" customFormat="1" ht="12.75" x14ac:dyDescent="0.25">
      <c r="A8" s="23" t="s">
        <v>3</v>
      </c>
      <c r="B8" s="23" t="s">
        <v>4</v>
      </c>
      <c r="C8" s="24" t="s">
        <v>5</v>
      </c>
      <c r="D8" s="25" t="s">
        <v>6</v>
      </c>
      <c r="E8" s="23" t="s">
        <v>7</v>
      </c>
      <c r="F8" s="26" t="s">
        <v>8</v>
      </c>
      <c r="G8" s="23" t="s">
        <v>9</v>
      </c>
      <c r="H8" s="23" t="s">
        <v>10</v>
      </c>
    </row>
    <row r="9" spans="1:8" s="22" customFormat="1" ht="2.25" customHeight="1" x14ac:dyDescent="0.25">
      <c r="A9" s="27"/>
      <c r="B9" s="27"/>
      <c r="C9" s="28"/>
      <c r="D9" s="29"/>
      <c r="E9" s="27"/>
      <c r="F9" s="30"/>
      <c r="G9" s="30"/>
      <c r="H9" s="27"/>
    </row>
    <row r="10" spans="1:8" s="22" customFormat="1" ht="17.25" customHeight="1" thickBot="1" x14ac:dyDescent="0.3">
      <c r="A10" s="31"/>
      <c r="B10" s="31"/>
      <c r="C10" s="32"/>
      <c r="D10" s="33" t="s">
        <v>25</v>
      </c>
      <c r="E10" s="34">
        <v>1338288429.51</v>
      </c>
      <c r="F10" s="34">
        <f>SUM(F11,)</f>
        <v>31126</v>
      </c>
      <c r="G10" s="34">
        <f>SUM(G11,)</f>
        <v>0</v>
      </c>
      <c r="H10" s="34">
        <f t="shared" ref="H10:H11" si="0">SUM(E10+F10-G10)</f>
        <v>1338319555.51</v>
      </c>
    </row>
    <row r="11" spans="1:8" s="22" customFormat="1" ht="15.75" customHeight="1" thickBot="1" x14ac:dyDescent="0.3">
      <c r="A11" s="31"/>
      <c r="B11" s="31"/>
      <c r="C11" s="32"/>
      <c r="D11" s="35" t="s">
        <v>26</v>
      </c>
      <c r="E11" s="36">
        <v>58489513.509999998</v>
      </c>
      <c r="F11" s="37">
        <f>SUM(F12)</f>
        <v>31126</v>
      </c>
      <c r="G11" s="37">
        <f>SUM(G12)</f>
        <v>0</v>
      </c>
      <c r="H11" s="36">
        <f t="shared" si="0"/>
        <v>58520639.509999998</v>
      </c>
    </row>
    <row r="12" spans="1:8" s="22" customFormat="1" ht="13.5" customHeight="1" thickTop="1" thickBot="1" x14ac:dyDescent="0.3">
      <c r="A12" s="38">
        <v>852</v>
      </c>
      <c r="B12" s="38"/>
      <c r="C12" s="39"/>
      <c r="D12" s="40" t="s">
        <v>27</v>
      </c>
      <c r="E12" s="36">
        <v>6898326.6699999999</v>
      </c>
      <c r="F12" s="37">
        <f>SUM(F13,)</f>
        <v>31126</v>
      </c>
      <c r="G12" s="37">
        <f>SUM(G13,)</f>
        <v>0</v>
      </c>
      <c r="H12" s="37">
        <f>SUM(E12+F12-G12)</f>
        <v>6929452.6699999999</v>
      </c>
    </row>
    <row r="13" spans="1:8" s="22" customFormat="1" ht="12" customHeight="1" thickTop="1" x14ac:dyDescent="0.25">
      <c r="A13" s="38"/>
      <c r="B13" s="41">
        <v>85219</v>
      </c>
      <c r="C13" s="32"/>
      <c r="D13" s="42" t="s">
        <v>28</v>
      </c>
      <c r="E13" s="43">
        <v>178712</v>
      </c>
      <c r="F13" s="44">
        <f t="shared" ref="F13:G14" si="1">SUM(F14)</f>
        <v>31126</v>
      </c>
      <c r="G13" s="44">
        <f t="shared" si="1"/>
        <v>0</v>
      </c>
      <c r="H13" s="43">
        <f>SUM(E13+F13-G13)</f>
        <v>209838</v>
      </c>
    </row>
    <row r="14" spans="1:8" s="22" customFormat="1" ht="12" customHeight="1" x14ac:dyDescent="0.25">
      <c r="A14" s="38"/>
      <c r="B14" s="41"/>
      <c r="C14" s="32"/>
      <c r="D14" s="65" t="s">
        <v>29</v>
      </c>
      <c r="E14" s="66">
        <v>178712</v>
      </c>
      <c r="F14" s="67">
        <f t="shared" si="1"/>
        <v>31126</v>
      </c>
      <c r="G14" s="67">
        <f t="shared" si="1"/>
        <v>0</v>
      </c>
      <c r="H14" s="66">
        <f t="shared" ref="H14:H15" si="2">SUM(E14+F14-G14)</f>
        <v>209838</v>
      </c>
    </row>
    <row r="15" spans="1:8" s="22" customFormat="1" ht="36" customHeight="1" x14ac:dyDescent="0.25">
      <c r="A15" s="38"/>
      <c r="B15" s="38"/>
      <c r="C15" s="45" t="s">
        <v>30</v>
      </c>
      <c r="D15" s="46" t="s">
        <v>31</v>
      </c>
      <c r="E15" s="47">
        <v>178712</v>
      </c>
      <c r="F15" s="48">
        <v>31126</v>
      </c>
      <c r="G15" s="48"/>
      <c r="H15" s="47">
        <f t="shared" si="2"/>
        <v>209838</v>
      </c>
    </row>
    <row r="16" spans="1:8" s="22" customFormat="1" ht="18" customHeight="1" thickBot="1" x14ac:dyDescent="0.3">
      <c r="A16" s="41"/>
      <c r="B16" s="41"/>
      <c r="C16" s="32"/>
      <c r="D16" s="33" t="s">
        <v>11</v>
      </c>
      <c r="E16" s="34">
        <v>1529971034.3199995</v>
      </c>
      <c r="F16" s="34">
        <f>SUM(F17,F47,F67,)</f>
        <v>1275626</v>
      </c>
      <c r="G16" s="34">
        <f>SUM(G17,G47,G67,)</f>
        <v>1244500</v>
      </c>
      <c r="H16" s="34">
        <f t="shared" ref="H16:H17" si="3">SUM(E16+F16-G16)</f>
        <v>1530002160.3199995</v>
      </c>
    </row>
    <row r="17" spans="1:8" s="22" customFormat="1" ht="16.5" customHeight="1" thickBot="1" x14ac:dyDescent="0.3">
      <c r="A17" s="41"/>
      <c r="B17" s="41"/>
      <c r="C17" s="32"/>
      <c r="D17" s="35" t="s">
        <v>14</v>
      </c>
      <c r="E17" s="36">
        <v>1058988911.1599997</v>
      </c>
      <c r="F17" s="36">
        <f>SUM(F18,F23,F43)</f>
        <v>1029000</v>
      </c>
      <c r="G17" s="36">
        <f>SUM(G18,G23,G43)</f>
        <v>1244500</v>
      </c>
      <c r="H17" s="36">
        <f t="shared" si="3"/>
        <v>1058773411.1599997</v>
      </c>
    </row>
    <row r="18" spans="1:8" s="22" customFormat="1" ht="15.75" customHeight="1" thickTop="1" thickBot="1" x14ac:dyDescent="0.3">
      <c r="A18" s="38">
        <v>758</v>
      </c>
      <c r="B18" s="38"/>
      <c r="C18" s="39"/>
      <c r="D18" s="40" t="s">
        <v>16</v>
      </c>
      <c r="E18" s="36">
        <v>41796436.439999998</v>
      </c>
      <c r="F18" s="37">
        <f>SUM(F19)</f>
        <v>0</v>
      </c>
      <c r="G18" s="37">
        <f>SUM(G19)</f>
        <v>1244500</v>
      </c>
      <c r="H18" s="36">
        <f>SUM(E18+F18-G18)</f>
        <v>40551936.439999998</v>
      </c>
    </row>
    <row r="19" spans="1:8" s="22" customFormat="1" ht="12" customHeight="1" thickTop="1" x14ac:dyDescent="0.25">
      <c r="A19" s="31"/>
      <c r="B19" s="41">
        <v>75818</v>
      </c>
      <c r="C19" s="32"/>
      <c r="D19" s="49" t="s">
        <v>17</v>
      </c>
      <c r="E19" s="43">
        <v>41796436.439999998</v>
      </c>
      <c r="F19" s="44">
        <f>SUM(F20,)</f>
        <v>0</v>
      </c>
      <c r="G19" s="44">
        <f>SUM(G20,)</f>
        <v>1244500</v>
      </c>
      <c r="H19" s="43">
        <f>SUM(E19+F19-G19)</f>
        <v>40551936.439999998</v>
      </c>
    </row>
    <row r="20" spans="1:8" s="22" customFormat="1" ht="12" customHeight="1" x14ac:dyDescent="0.25">
      <c r="A20" s="31"/>
      <c r="B20" s="41"/>
      <c r="C20" s="32" t="s">
        <v>18</v>
      </c>
      <c r="D20" s="50" t="s">
        <v>19</v>
      </c>
      <c r="E20" s="51">
        <v>41796436.439999998</v>
      </c>
      <c r="F20" s="51">
        <f>SUM(F21:F22)</f>
        <v>0</v>
      </c>
      <c r="G20" s="51">
        <f>SUM(G21:G22)</f>
        <v>1244500</v>
      </c>
      <c r="H20" s="51">
        <f>SUM(E20+F20-G20)</f>
        <v>40551936.439999998</v>
      </c>
    </row>
    <row r="21" spans="1:8" s="22" customFormat="1" ht="12" customHeight="1" x14ac:dyDescent="0.25">
      <c r="A21" s="31"/>
      <c r="B21" s="41"/>
      <c r="C21" s="32"/>
      <c r="D21" s="52" t="s">
        <v>20</v>
      </c>
      <c r="E21" s="48">
        <v>4004728</v>
      </c>
      <c r="F21" s="48"/>
      <c r="G21" s="48">
        <v>150000</v>
      </c>
      <c r="H21" s="48">
        <f t="shared" ref="H21:H22" si="4">SUM(E21+F21-G21)</f>
        <v>3854728</v>
      </c>
    </row>
    <row r="22" spans="1:8" s="22" customFormat="1" ht="12" customHeight="1" x14ac:dyDescent="0.25">
      <c r="A22" s="31"/>
      <c r="B22" s="41"/>
      <c r="C22" s="32"/>
      <c r="D22" s="41" t="s">
        <v>21</v>
      </c>
      <c r="E22" s="48">
        <v>37791708.439999998</v>
      </c>
      <c r="F22" s="48"/>
      <c r="G22" s="48">
        <v>1094500</v>
      </c>
      <c r="H22" s="48">
        <f t="shared" si="4"/>
        <v>36697208.439999998</v>
      </c>
    </row>
    <row r="23" spans="1:8" s="22" customFormat="1" ht="12" customHeight="1" thickBot="1" x14ac:dyDescent="0.3">
      <c r="A23" s="38">
        <v>801</v>
      </c>
      <c r="B23" s="38"/>
      <c r="C23" s="39"/>
      <c r="D23" s="40" t="s">
        <v>23</v>
      </c>
      <c r="E23" s="3">
        <v>241573473.18999997</v>
      </c>
      <c r="F23" s="37">
        <f>SUM(F24,F31,F38)</f>
        <v>879000</v>
      </c>
      <c r="G23" s="37">
        <f>SUM(G24,G31,G38)</f>
        <v>0</v>
      </c>
      <c r="H23" s="36">
        <f>SUM(E23+F23-G23)</f>
        <v>242452473.18999997</v>
      </c>
    </row>
    <row r="24" spans="1:8" s="22" customFormat="1" ht="12" customHeight="1" thickTop="1" x14ac:dyDescent="0.25">
      <c r="A24" s="41"/>
      <c r="B24" s="41">
        <v>80107</v>
      </c>
      <c r="C24" s="32"/>
      <c r="D24" s="53" t="s">
        <v>32</v>
      </c>
      <c r="E24" s="44">
        <v>7608463.0599999996</v>
      </c>
      <c r="F24" s="44">
        <f>SUM(F25,)</f>
        <v>280000</v>
      </c>
      <c r="G24" s="44">
        <f>SUM(G25,)</f>
        <v>0</v>
      </c>
      <c r="H24" s="43">
        <f>SUM(E24+F24-G24)</f>
        <v>7888463.0599999996</v>
      </c>
    </row>
    <row r="25" spans="1:8" s="22" customFormat="1" ht="12" customHeight="1" x14ac:dyDescent="0.25">
      <c r="A25" s="41"/>
      <c r="B25" s="41"/>
      <c r="C25" s="32"/>
      <c r="D25" s="68" t="s">
        <v>33</v>
      </c>
      <c r="E25" s="66">
        <v>7608463.0599999996</v>
      </c>
      <c r="F25" s="66">
        <f>SUM(F26:F27)</f>
        <v>280000</v>
      </c>
      <c r="G25" s="66">
        <f>SUM(G26:G27)</f>
        <v>0</v>
      </c>
      <c r="H25" s="66">
        <f>SUM(E25+F25-G25)</f>
        <v>7888463.0599999996</v>
      </c>
    </row>
    <row r="26" spans="1:8" s="22" customFormat="1" ht="12" customHeight="1" x14ac:dyDescent="0.25">
      <c r="A26" s="41"/>
      <c r="B26" s="41"/>
      <c r="C26" s="54">
        <v>4110</v>
      </c>
      <c r="D26" s="55" t="s">
        <v>34</v>
      </c>
      <c r="E26" s="48">
        <v>1080670</v>
      </c>
      <c r="F26" s="48">
        <v>30000</v>
      </c>
      <c r="G26" s="48"/>
      <c r="H26" s="48">
        <f t="shared" ref="H26:H27" si="5">SUM(E26+F26-G26)</f>
        <v>1110670</v>
      </c>
    </row>
    <row r="27" spans="1:8" s="22" customFormat="1" ht="12" customHeight="1" x14ac:dyDescent="0.25">
      <c r="A27" s="41"/>
      <c r="B27" s="41"/>
      <c r="C27" s="56">
        <v>4790</v>
      </c>
      <c r="D27" s="52" t="s">
        <v>35</v>
      </c>
      <c r="E27" s="48">
        <v>5448357</v>
      </c>
      <c r="F27" s="48">
        <v>250000</v>
      </c>
      <c r="G27" s="48"/>
      <c r="H27" s="48">
        <f t="shared" si="5"/>
        <v>5698357</v>
      </c>
    </row>
    <row r="28" spans="1:8" s="22" customFormat="1" ht="11.25" customHeight="1" x14ac:dyDescent="0.25">
      <c r="A28" s="41"/>
      <c r="B28" s="41">
        <v>80149</v>
      </c>
      <c r="C28" s="32"/>
      <c r="D28" s="52" t="s">
        <v>36</v>
      </c>
      <c r="E28" s="47"/>
      <c r="F28" s="47"/>
      <c r="G28" s="47"/>
      <c r="H28" s="47"/>
    </row>
    <row r="29" spans="1:8" s="22" customFormat="1" ht="11.25" customHeight="1" x14ac:dyDescent="0.25">
      <c r="A29" s="41"/>
      <c r="B29" s="41"/>
      <c r="C29" s="32"/>
      <c r="D29" s="52" t="s">
        <v>37</v>
      </c>
      <c r="E29" s="47"/>
      <c r="F29" s="47"/>
      <c r="G29" s="47"/>
      <c r="H29" s="47"/>
    </row>
    <row r="30" spans="1:8" s="22" customFormat="1" ht="11.25" customHeight="1" x14ac:dyDescent="0.25">
      <c r="A30" s="41"/>
      <c r="B30" s="41"/>
      <c r="C30" s="32"/>
      <c r="D30" s="52" t="s">
        <v>38</v>
      </c>
      <c r="E30" s="47"/>
      <c r="F30" s="47"/>
      <c r="G30" s="47"/>
      <c r="H30" s="47"/>
    </row>
    <row r="31" spans="1:8" s="22" customFormat="1" ht="11.25" customHeight="1" x14ac:dyDescent="0.25">
      <c r="A31" s="41"/>
      <c r="B31" s="41"/>
      <c r="C31" s="32"/>
      <c r="D31" s="42" t="s">
        <v>39</v>
      </c>
      <c r="E31" s="43">
        <v>9572567.9800000004</v>
      </c>
      <c r="F31" s="44">
        <f>SUM(F32)</f>
        <v>121000</v>
      </c>
      <c r="G31" s="44">
        <f>SUM(G32)</f>
        <v>0</v>
      </c>
      <c r="H31" s="43">
        <f>SUM(E31+F31-G31)</f>
        <v>9693567.9800000004</v>
      </c>
    </row>
    <row r="32" spans="1:8" s="22" customFormat="1" ht="12" customHeight="1" x14ac:dyDescent="0.25">
      <c r="A32" s="41"/>
      <c r="B32" s="38"/>
      <c r="C32" s="32"/>
      <c r="D32" s="68" t="s">
        <v>33</v>
      </c>
      <c r="E32" s="66">
        <v>4848282.4600000009</v>
      </c>
      <c r="F32" s="66">
        <f>SUM(F33:F35)</f>
        <v>121000</v>
      </c>
      <c r="G32" s="66">
        <f>SUM(G33:G35)</f>
        <v>0</v>
      </c>
      <c r="H32" s="66">
        <f t="shared" ref="H32:H35" si="6">SUM(E32+F32-G32)</f>
        <v>4969282.4600000009</v>
      </c>
    </row>
    <row r="33" spans="1:8" s="22" customFormat="1" ht="12" customHeight="1" x14ac:dyDescent="0.25">
      <c r="A33" s="41"/>
      <c r="B33" s="38"/>
      <c r="C33" s="54">
        <v>4110</v>
      </c>
      <c r="D33" s="55" t="s">
        <v>34</v>
      </c>
      <c r="E33" s="48">
        <v>679184</v>
      </c>
      <c r="F33" s="47">
        <v>27000</v>
      </c>
      <c r="G33" s="47"/>
      <c r="H33" s="47">
        <f t="shared" si="6"/>
        <v>706184</v>
      </c>
    </row>
    <row r="34" spans="1:8" s="22" customFormat="1" ht="12" customHeight="1" x14ac:dyDescent="0.25">
      <c r="A34" s="41"/>
      <c r="B34" s="38"/>
      <c r="C34" s="54">
        <v>4120</v>
      </c>
      <c r="D34" s="55" t="s">
        <v>12</v>
      </c>
      <c r="E34" s="48">
        <v>94174</v>
      </c>
      <c r="F34" s="47">
        <v>6000</v>
      </c>
      <c r="G34" s="47"/>
      <c r="H34" s="47">
        <f t="shared" si="6"/>
        <v>100174</v>
      </c>
    </row>
    <row r="35" spans="1:8" s="22" customFormat="1" ht="12" customHeight="1" x14ac:dyDescent="0.25">
      <c r="A35" s="41"/>
      <c r="B35" s="38"/>
      <c r="C35" s="56">
        <v>4790</v>
      </c>
      <c r="D35" s="52" t="s">
        <v>35</v>
      </c>
      <c r="E35" s="48">
        <v>3351185.74</v>
      </c>
      <c r="F35" s="47">
        <v>88000</v>
      </c>
      <c r="G35" s="47"/>
      <c r="H35" s="47">
        <f t="shared" si="6"/>
        <v>3439185.74</v>
      </c>
    </row>
    <row r="36" spans="1:8" s="22" customFormat="1" ht="12" customHeight="1" x14ac:dyDescent="0.25">
      <c r="A36" s="41"/>
      <c r="B36" s="41">
        <v>80150</v>
      </c>
      <c r="C36" s="32"/>
      <c r="D36" s="52" t="s">
        <v>36</v>
      </c>
      <c r="E36" s="47"/>
      <c r="F36" s="47"/>
      <c r="G36" s="47"/>
      <c r="H36" s="47"/>
    </row>
    <row r="37" spans="1:8" s="22" customFormat="1" ht="12" customHeight="1" x14ac:dyDescent="0.25">
      <c r="A37" s="41"/>
      <c r="B37" s="41"/>
      <c r="C37" s="32"/>
      <c r="D37" s="52" t="s">
        <v>40</v>
      </c>
      <c r="E37" s="47"/>
      <c r="F37" s="47"/>
      <c r="G37" s="47"/>
      <c r="H37" s="47"/>
    </row>
    <row r="38" spans="1:8" s="22" customFormat="1" ht="12" customHeight="1" x14ac:dyDescent="0.25">
      <c r="A38" s="41"/>
      <c r="B38" s="41"/>
      <c r="C38" s="32"/>
      <c r="D38" s="42" t="s">
        <v>41</v>
      </c>
      <c r="E38" s="43">
        <v>20048854.370000001</v>
      </c>
      <c r="F38" s="44">
        <f>SUM(F39,)</f>
        <v>478000</v>
      </c>
      <c r="G38" s="44">
        <f>SUM(G39,)</f>
        <v>0</v>
      </c>
      <c r="H38" s="43">
        <f>SUM(E38+F38-G38)</f>
        <v>20526854.370000001</v>
      </c>
    </row>
    <row r="39" spans="1:8" s="22" customFormat="1" ht="12" customHeight="1" x14ac:dyDescent="0.25">
      <c r="A39" s="41"/>
      <c r="B39" s="41"/>
      <c r="C39" s="32"/>
      <c r="D39" s="68" t="s">
        <v>33</v>
      </c>
      <c r="E39" s="66">
        <v>18595786.359999999</v>
      </c>
      <c r="F39" s="66">
        <f>SUM(F40:F42)</f>
        <v>478000</v>
      </c>
      <c r="G39" s="66">
        <f>SUM(G40:G42)</f>
        <v>0</v>
      </c>
      <c r="H39" s="66">
        <f t="shared" ref="H39:H46" si="7">SUM(E39+F39-G39)</f>
        <v>19073786.359999999</v>
      </c>
    </row>
    <row r="40" spans="1:8" s="22" customFormat="1" ht="11.25" customHeight="1" x14ac:dyDescent="0.25">
      <c r="A40" s="41"/>
      <c r="B40" s="41"/>
      <c r="C40" s="54">
        <v>4110</v>
      </c>
      <c r="D40" s="55" t="s">
        <v>34</v>
      </c>
      <c r="E40" s="48">
        <v>2724613</v>
      </c>
      <c r="F40" s="47">
        <v>55000</v>
      </c>
      <c r="G40" s="47"/>
      <c r="H40" s="47">
        <f t="shared" si="7"/>
        <v>2779613</v>
      </c>
    </row>
    <row r="41" spans="1:8" s="22" customFormat="1" ht="12" customHeight="1" x14ac:dyDescent="0.25">
      <c r="A41" s="41"/>
      <c r="B41" s="41"/>
      <c r="C41" s="54">
        <v>4120</v>
      </c>
      <c r="D41" s="55" t="s">
        <v>12</v>
      </c>
      <c r="E41" s="48">
        <v>372586</v>
      </c>
      <c r="F41" s="47">
        <v>3000</v>
      </c>
      <c r="G41" s="47"/>
      <c r="H41" s="47">
        <f t="shared" si="7"/>
        <v>375586</v>
      </c>
    </row>
    <row r="42" spans="1:8" s="22" customFormat="1" ht="12" customHeight="1" x14ac:dyDescent="0.25">
      <c r="A42" s="41"/>
      <c r="B42" s="41"/>
      <c r="C42" s="56">
        <v>4790</v>
      </c>
      <c r="D42" s="52" t="s">
        <v>35</v>
      </c>
      <c r="E42" s="48">
        <v>13194549.76</v>
      </c>
      <c r="F42" s="47">
        <v>420000</v>
      </c>
      <c r="G42" s="47"/>
      <c r="H42" s="47">
        <f t="shared" si="7"/>
        <v>13614549.76</v>
      </c>
    </row>
    <row r="43" spans="1:8" s="22" customFormat="1" ht="12" customHeight="1" thickBot="1" x14ac:dyDescent="0.3">
      <c r="A43" s="57">
        <v>926</v>
      </c>
      <c r="B43" s="38"/>
      <c r="C43" s="39"/>
      <c r="D43" s="40" t="s">
        <v>42</v>
      </c>
      <c r="E43" s="36">
        <v>38671503.5</v>
      </c>
      <c r="F43" s="37">
        <f>SUM(F44,)</f>
        <v>150000</v>
      </c>
      <c r="G43" s="37">
        <f>SUM(G44,)</f>
        <v>0</v>
      </c>
      <c r="H43" s="36">
        <f t="shared" si="7"/>
        <v>38821503.5</v>
      </c>
    </row>
    <row r="44" spans="1:8" s="22" customFormat="1" ht="12" customHeight="1" thickTop="1" x14ac:dyDescent="0.25">
      <c r="A44" s="57"/>
      <c r="B44" s="56">
        <v>92604</v>
      </c>
      <c r="C44" s="58"/>
      <c r="D44" s="42" t="s">
        <v>43</v>
      </c>
      <c r="E44" s="43">
        <v>20895488.200000003</v>
      </c>
      <c r="F44" s="44">
        <f>SUM(F45)</f>
        <v>150000</v>
      </c>
      <c r="G44" s="44">
        <f>SUM(G45)</f>
        <v>0</v>
      </c>
      <c r="H44" s="43">
        <f t="shared" si="7"/>
        <v>21045488.200000003</v>
      </c>
    </row>
    <row r="45" spans="1:8" s="22" customFormat="1" ht="12" customHeight="1" x14ac:dyDescent="0.25">
      <c r="A45" s="57"/>
      <c r="B45" s="57"/>
      <c r="C45" s="39"/>
      <c r="D45" s="69" t="s">
        <v>44</v>
      </c>
      <c r="E45" s="70">
        <v>20895488.200000003</v>
      </c>
      <c r="F45" s="67">
        <f>SUM(F46:F46)</f>
        <v>150000</v>
      </c>
      <c r="G45" s="67">
        <f>SUM(G46:G46)</f>
        <v>0</v>
      </c>
      <c r="H45" s="66">
        <f t="shared" si="7"/>
        <v>21045488.200000003</v>
      </c>
    </row>
    <row r="46" spans="1:8" s="22" customFormat="1" ht="11.25" customHeight="1" x14ac:dyDescent="0.25">
      <c r="A46" s="57"/>
      <c r="B46" s="31"/>
      <c r="C46" s="54">
        <v>4270</v>
      </c>
      <c r="D46" s="55" t="s">
        <v>15</v>
      </c>
      <c r="E46" s="5">
        <v>966600</v>
      </c>
      <c r="F46" s="47">
        <v>150000</v>
      </c>
      <c r="G46" s="47"/>
      <c r="H46" s="47">
        <f t="shared" si="7"/>
        <v>1116600</v>
      </c>
    </row>
    <row r="47" spans="1:8" s="22" customFormat="1" ht="19.5" customHeight="1" thickBot="1" x14ac:dyDescent="0.3">
      <c r="A47" s="57"/>
      <c r="B47" s="41"/>
      <c r="C47" s="56"/>
      <c r="D47" s="35" t="s">
        <v>22</v>
      </c>
      <c r="E47" s="36">
        <v>384758806.83000004</v>
      </c>
      <c r="F47" s="36">
        <f>SUM(F48,)</f>
        <v>215500</v>
      </c>
      <c r="G47" s="36">
        <f>SUM(G48,)</f>
        <v>0</v>
      </c>
      <c r="H47" s="36">
        <f>SUM(E47+F47-G47)</f>
        <v>384974306.83000004</v>
      </c>
    </row>
    <row r="48" spans="1:8" s="22" customFormat="1" ht="16.5" customHeight="1" thickTop="1" thickBot="1" x14ac:dyDescent="0.3">
      <c r="A48" s="38">
        <v>801</v>
      </c>
      <c r="B48" s="38"/>
      <c r="C48" s="39"/>
      <c r="D48" s="40" t="s">
        <v>23</v>
      </c>
      <c r="E48" s="3">
        <v>213363903.20999992</v>
      </c>
      <c r="F48" s="37">
        <f>SUM(F49,F52,F62,)</f>
        <v>215500</v>
      </c>
      <c r="G48" s="37">
        <f>SUM(G49,G52,G62,)</f>
        <v>0</v>
      </c>
      <c r="H48" s="36">
        <f>SUM(E48+F48-G48)</f>
        <v>213579403.20999992</v>
      </c>
    </row>
    <row r="49" spans="1:8" s="22" customFormat="1" ht="12" customHeight="1" thickTop="1" x14ac:dyDescent="0.25">
      <c r="A49" s="41"/>
      <c r="B49" s="41">
        <v>80102</v>
      </c>
      <c r="C49" s="32"/>
      <c r="D49" s="42" t="s">
        <v>45</v>
      </c>
      <c r="E49" s="43">
        <v>17509732.059999999</v>
      </c>
      <c r="F49" s="44">
        <f>SUM(F50)</f>
        <v>60000</v>
      </c>
      <c r="G49" s="44">
        <f>SUM(G50)</f>
        <v>0</v>
      </c>
      <c r="H49" s="43">
        <f>SUM(E49+F49-G49)</f>
        <v>17569732.059999999</v>
      </c>
    </row>
    <row r="50" spans="1:8" s="22" customFormat="1" ht="12" customHeight="1" x14ac:dyDescent="0.25">
      <c r="A50" s="41"/>
      <c r="B50" s="41"/>
      <c r="C50" s="32"/>
      <c r="D50" s="68" t="s">
        <v>33</v>
      </c>
      <c r="E50" s="66">
        <v>17509732.059999999</v>
      </c>
      <c r="F50" s="66">
        <f>SUM(F51:F51)</f>
        <v>60000</v>
      </c>
      <c r="G50" s="66">
        <f>SUM(G51:G51)</f>
        <v>0</v>
      </c>
      <c r="H50" s="66">
        <f t="shared" ref="H50:H51" si="8">SUM(E50+F50-G50)</f>
        <v>17569732.059999999</v>
      </c>
    </row>
    <row r="51" spans="1:8" s="22" customFormat="1" ht="11.25" customHeight="1" x14ac:dyDescent="0.25">
      <c r="A51" s="41"/>
      <c r="B51" s="41"/>
      <c r="C51" s="56">
        <v>4790</v>
      </c>
      <c r="D51" s="52" t="s">
        <v>35</v>
      </c>
      <c r="E51" s="47">
        <v>9932957.5199999996</v>
      </c>
      <c r="F51" s="47">
        <v>60000</v>
      </c>
      <c r="G51" s="47"/>
      <c r="H51" s="47">
        <f t="shared" si="8"/>
        <v>9992957.5199999996</v>
      </c>
    </row>
    <row r="52" spans="1:8" s="22" customFormat="1" ht="12" customHeight="1" x14ac:dyDescent="0.25">
      <c r="A52" s="41"/>
      <c r="B52" s="41">
        <v>80134</v>
      </c>
      <c r="C52" s="32"/>
      <c r="D52" s="49" t="s">
        <v>46</v>
      </c>
      <c r="E52" s="43">
        <v>17999827.32</v>
      </c>
      <c r="F52" s="44">
        <f>SUM(F53,)</f>
        <v>70000</v>
      </c>
      <c r="G52" s="44">
        <f>SUM(G53,)</f>
        <v>0</v>
      </c>
      <c r="H52" s="43">
        <f>SUM(E52+F52-G52)</f>
        <v>18069827.32</v>
      </c>
    </row>
    <row r="53" spans="1:8" s="22" customFormat="1" ht="12.75" x14ac:dyDescent="0.25">
      <c r="A53" s="41"/>
      <c r="B53" s="41"/>
      <c r="C53" s="32"/>
      <c r="D53" s="68" t="s">
        <v>33</v>
      </c>
      <c r="E53" s="66">
        <v>17791327.32</v>
      </c>
      <c r="F53" s="66">
        <f>SUM(F54:F54)</f>
        <v>70000</v>
      </c>
      <c r="G53" s="66">
        <f>SUM(G54:G54)</f>
        <v>0</v>
      </c>
      <c r="H53" s="66">
        <f t="shared" ref="H53:H54" si="9">SUM(E53+F53-G53)</f>
        <v>17861327.32</v>
      </c>
    </row>
    <row r="54" spans="1:8" s="22" customFormat="1" ht="11.25" customHeight="1" x14ac:dyDescent="0.25">
      <c r="A54" s="53"/>
      <c r="B54" s="53"/>
      <c r="C54" s="59">
        <v>4790</v>
      </c>
      <c r="D54" s="42" t="s">
        <v>35</v>
      </c>
      <c r="E54" s="44">
        <v>9766240.620000001</v>
      </c>
      <c r="F54" s="44">
        <v>70000</v>
      </c>
      <c r="G54" s="44"/>
      <c r="H54" s="44">
        <f t="shared" si="9"/>
        <v>9836240.620000001</v>
      </c>
    </row>
    <row r="55" spans="1:8" s="22" customFormat="1" ht="11.25" customHeight="1" x14ac:dyDescent="0.25">
      <c r="A55" s="41"/>
      <c r="B55" s="41">
        <v>80152</v>
      </c>
      <c r="C55" s="32"/>
      <c r="D55" s="52" t="s">
        <v>36</v>
      </c>
      <c r="E55" s="47"/>
      <c r="F55" s="47"/>
      <c r="G55" s="47"/>
      <c r="H55" s="47"/>
    </row>
    <row r="56" spans="1:8" s="22" customFormat="1" ht="11.25" customHeight="1" x14ac:dyDescent="0.25">
      <c r="A56" s="41"/>
      <c r="B56" s="41"/>
      <c r="C56" s="32"/>
      <c r="D56" s="52" t="s">
        <v>40</v>
      </c>
      <c r="E56" s="47"/>
      <c r="F56" s="47"/>
      <c r="G56" s="47"/>
      <c r="H56" s="47"/>
    </row>
    <row r="57" spans="1:8" s="22" customFormat="1" ht="11.25" customHeight="1" x14ac:dyDescent="0.25">
      <c r="A57" s="41"/>
      <c r="B57" s="41"/>
      <c r="C57" s="32"/>
      <c r="D57" s="52" t="s">
        <v>47</v>
      </c>
      <c r="E57" s="47"/>
      <c r="F57" s="47"/>
      <c r="G57" s="47"/>
      <c r="H57" s="47"/>
    </row>
    <row r="58" spans="1:8" s="22" customFormat="1" ht="11.25" customHeight="1" x14ac:dyDescent="0.25">
      <c r="A58" s="41"/>
      <c r="B58" s="41"/>
      <c r="C58" s="32"/>
      <c r="D58" s="41" t="s">
        <v>48</v>
      </c>
      <c r="E58" s="47"/>
      <c r="F58" s="47"/>
      <c r="G58" s="47"/>
      <c r="H58" s="47"/>
    </row>
    <row r="59" spans="1:8" s="22" customFormat="1" ht="11.25" customHeight="1" x14ac:dyDescent="0.25">
      <c r="A59" s="41"/>
      <c r="B59" s="41"/>
      <c r="C59" s="32"/>
      <c r="D59" s="41" t="s">
        <v>49</v>
      </c>
      <c r="E59" s="47"/>
      <c r="F59" s="47"/>
      <c r="G59" s="47"/>
      <c r="H59" s="47"/>
    </row>
    <row r="60" spans="1:8" s="22" customFormat="1" ht="11.25" customHeight="1" x14ac:dyDescent="0.25">
      <c r="A60" s="41"/>
      <c r="B60" s="41"/>
      <c r="C60" s="32"/>
      <c r="D60" s="52" t="s">
        <v>50</v>
      </c>
      <c r="E60" s="47"/>
      <c r="F60" s="47"/>
      <c r="G60" s="47"/>
      <c r="H60" s="47"/>
    </row>
    <row r="61" spans="1:8" s="22" customFormat="1" ht="11.25" customHeight="1" x14ac:dyDescent="0.25">
      <c r="A61" s="41"/>
      <c r="B61" s="41"/>
      <c r="C61" s="32"/>
      <c r="D61" s="41" t="s">
        <v>51</v>
      </c>
      <c r="E61" s="47"/>
      <c r="F61" s="47"/>
      <c r="G61" s="47"/>
      <c r="H61" s="47"/>
    </row>
    <row r="62" spans="1:8" s="22" customFormat="1" ht="12.75" x14ac:dyDescent="0.25">
      <c r="A62" s="41"/>
      <c r="B62" s="41"/>
      <c r="C62" s="32"/>
      <c r="D62" s="53" t="s">
        <v>52</v>
      </c>
      <c r="E62" s="44">
        <v>8531448.4499999993</v>
      </c>
      <c r="F62" s="44">
        <f>SUM(F63,)</f>
        <v>85500</v>
      </c>
      <c r="G62" s="44">
        <f>SUM(G63,)</f>
        <v>0</v>
      </c>
      <c r="H62" s="43">
        <f>SUM(E62+F62-G62)</f>
        <v>8616948.4499999993</v>
      </c>
    </row>
    <row r="63" spans="1:8" s="22" customFormat="1" ht="12.75" x14ac:dyDescent="0.25">
      <c r="A63" s="41"/>
      <c r="B63" s="41"/>
      <c r="C63" s="32"/>
      <c r="D63" s="68" t="s">
        <v>33</v>
      </c>
      <c r="E63" s="66">
        <v>6545607.7599999998</v>
      </c>
      <c r="F63" s="66">
        <f>SUM(F64:F66)</f>
        <v>85500</v>
      </c>
      <c r="G63" s="66">
        <f>SUM(G64:G66)</f>
        <v>0</v>
      </c>
      <c r="H63" s="66">
        <f t="shared" ref="H63:H72" si="10">SUM(E63+F63-G63)</f>
        <v>6631107.7599999998</v>
      </c>
    </row>
    <row r="64" spans="1:8" s="22" customFormat="1" ht="12.75" x14ac:dyDescent="0.25">
      <c r="A64" s="41"/>
      <c r="B64" s="41"/>
      <c r="C64" s="54">
        <v>4110</v>
      </c>
      <c r="D64" s="55" t="s">
        <v>34</v>
      </c>
      <c r="E64" s="48">
        <v>920716</v>
      </c>
      <c r="F64" s="48">
        <v>8000</v>
      </c>
      <c r="G64" s="48"/>
      <c r="H64" s="48">
        <f t="shared" si="10"/>
        <v>928716</v>
      </c>
    </row>
    <row r="65" spans="1:8" s="22" customFormat="1" ht="12.75" x14ac:dyDescent="0.25">
      <c r="A65" s="41"/>
      <c r="B65" s="41"/>
      <c r="C65" s="54">
        <v>4120</v>
      </c>
      <c r="D65" s="55" t="s">
        <v>12</v>
      </c>
      <c r="E65" s="48">
        <v>132780</v>
      </c>
      <c r="F65" s="48">
        <v>500</v>
      </c>
      <c r="G65" s="48"/>
      <c r="H65" s="48">
        <f t="shared" si="10"/>
        <v>133280</v>
      </c>
    </row>
    <row r="66" spans="1:8" s="22" customFormat="1" ht="12.75" x14ac:dyDescent="0.25">
      <c r="A66" s="41"/>
      <c r="B66" s="41"/>
      <c r="C66" s="56">
        <v>4790</v>
      </c>
      <c r="D66" s="52" t="s">
        <v>35</v>
      </c>
      <c r="E66" s="48">
        <v>4563289.26</v>
      </c>
      <c r="F66" s="48">
        <v>77000</v>
      </c>
      <c r="G66" s="48"/>
      <c r="H66" s="48">
        <f t="shared" si="10"/>
        <v>4640289.26</v>
      </c>
    </row>
    <row r="67" spans="1:8" s="22" customFormat="1" ht="20.25" customHeight="1" thickBot="1" x14ac:dyDescent="0.3">
      <c r="A67" s="31"/>
      <c r="B67" s="41"/>
      <c r="C67" s="56"/>
      <c r="D67" s="35" t="s">
        <v>53</v>
      </c>
      <c r="E67" s="36">
        <v>58489480.159999996</v>
      </c>
      <c r="F67" s="36">
        <f t="shared" ref="F67:G69" si="11">SUM(F68)</f>
        <v>31126</v>
      </c>
      <c r="G67" s="36">
        <f t="shared" si="11"/>
        <v>0</v>
      </c>
      <c r="H67" s="36">
        <f t="shared" si="10"/>
        <v>58520606.159999996</v>
      </c>
    </row>
    <row r="68" spans="1:8" s="22" customFormat="1" ht="16.5" customHeight="1" thickTop="1" thickBot="1" x14ac:dyDescent="0.3">
      <c r="A68" s="1">
        <v>852</v>
      </c>
      <c r="B68" s="1"/>
      <c r="C68" s="4"/>
      <c r="D68" s="60" t="s">
        <v>27</v>
      </c>
      <c r="E68" s="36">
        <v>6898326.6699999999</v>
      </c>
      <c r="F68" s="36">
        <f t="shared" si="11"/>
        <v>31126</v>
      </c>
      <c r="G68" s="36">
        <f t="shared" si="11"/>
        <v>0</v>
      </c>
      <c r="H68" s="36">
        <f t="shared" si="10"/>
        <v>6929452.6699999999</v>
      </c>
    </row>
    <row r="69" spans="1:8" s="22" customFormat="1" ht="12" customHeight="1" thickTop="1" x14ac:dyDescent="0.25">
      <c r="A69" s="1"/>
      <c r="B69" s="41">
        <v>85219</v>
      </c>
      <c r="C69" s="32"/>
      <c r="D69" s="42" t="s">
        <v>28</v>
      </c>
      <c r="E69" s="43">
        <v>178712</v>
      </c>
      <c r="F69" s="44">
        <f t="shared" si="11"/>
        <v>31126</v>
      </c>
      <c r="G69" s="44">
        <f t="shared" si="11"/>
        <v>0</v>
      </c>
      <c r="H69" s="43">
        <f t="shared" si="10"/>
        <v>209838</v>
      </c>
    </row>
    <row r="70" spans="1:8" s="22" customFormat="1" ht="12" customHeight="1" x14ac:dyDescent="0.25">
      <c r="A70" s="1"/>
      <c r="B70" s="4"/>
      <c r="C70" s="2"/>
      <c r="D70" s="71" t="s">
        <v>54</v>
      </c>
      <c r="E70" s="72">
        <v>178712</v>
      </c>
      <c r="F70" s="67">
        <f>SUM(F71:F72)</f>
        <v>31126</v>
      </c>
      <c r="G70" s="67">
        <f>SUM(G71:G72)</f>
        <v>0</v>
      </c>
      <c r="H70" s="66">
        <f t="shared" si="10"/>
        <v>209838</v>
      </c>
    </row>
    <row r="71" spans="1:8" s="22" customFormat="1" ht="12" customHeight="1" x14ac:dyDescent="0.25">
      <c r="A71" s="1"/>
      <c r="B71" s="56"/>
      <c r="C71" s="56">
        <v>3110</v>
      </c>
      <c r="D71" s="52" t="s">
        <v>55</v>
      </c>
      <c r="E71" s="48">
        <v>176054</v>
      </c>
      <c r="F71" s="47">
        <v>30683</v>
      </c>
      <c r="G71" s="47"/>
      <c r="H71" s="47">
        <f t="shared" si="10"/>
        <v>206737</v>
      </c>
    </row>
    <row r="72" spans="1:8" s="22" customFormat="1" ht="12" customHeight="1" x14ac:dyDescent="0.25">
      <c r="A72" s="1"/>
      <c r="B72" s="56"/>
      <c r="C72" s="61" t="s">
        <v>56</v>
      </c>
      <c r="D72" s="55" t="s">
        <v>57</v>
      </c>
      <c r="E72" s="48">
        <v>2658</v>
      </c>
      <c r="F72" s="47">
        <v>443</v>
      </c>
      <c r="G72" s="47"/>
      <c r="H72" s="47">
        <f t="shared" si="10"/>
        <v>3101</v>
      </c>
    </row>
    <row r="73" spans="1:8" s="22" customFormat="1" ht="3.75" customHeight="1" x14ac:dyDescent="0.25">
      <c r="A73" s="62"/>
      <c r="B73" s="62"/>
      <c r="C73" s="63"/>
      <c r="D73" s="64"/>
      <c r="E73" s="43"/>
      <c r="F73" s="43"/>
      <c r="G73" s="43"/>
      <c r="H73" s="43"/>
    </row>
    <row r="74" spans="1:8" s="22" customFormat="1" ht="12.95" customHeight="1" x14ac:dyDescent="0.25"/>
    <row r="75" spans="1:8" s="22" customFormat="1" ht="12.95" customHeight="1" x14ac:dyDescent="0.25"/>
    <row r="76" spans="1:8" s="22" customFormat="1" ht="12.95" customHeight="1" x14ac:dyDescent="0.25"/>
    <row r="77" spans="1:8" s="22" customFormat="1" ht="12.95" customHeight="1" x14ac:dyDescent="0.25"/>
    <row r="78" spans="1:8" s="22" customFormat="1" ht="12.95" customHeight="1" x14ac:dyDescent="0.25"/>
    <row r="79" spans="1:8" s="22" customFormat="1" ht="12.95" customHeight="1" x14ac:dyDescent="0.25"/>
    <row r="80" spans="1:8" s="22" customFormat="1" ht="12.95" customHeight="1" x14ac:dyDescent="0.25"/>
    <row r="81" s="22" customFormat="1" ht="12.95" customHeight="1" x14ac:dyDescent="0.25"/>
    <row r="82" s="22" customFormat="1" ht="12.95" customHeight="1" x14ac:dyDescent="0.25"/>
    <row r="83" s="22" customFormat="1" ht="12.95" customHeight="1" x14ac:dyDescent="0.25"/>
    <row r="84" s="22" customFormat="1" ht="12.95" customHeight="1" x14ac:dyDescent="0.25"/>
    <row r="85" s="22" customFormat="1" ht="12.95" customHeight="1" x14ac:dyDescent="0.25"/>
    <row r="86" s="22" customFormat="1" ht="12.95" customHeight="1" x14ac:dyDescent="0.25"/>
    <row r="87" s="22" customFormat="1" ht="12.95" customHeight="1" x14ac:dyDescent="0.25"/>
    <row r="88" s="22" customFormat="1" ht="12.95" customHeight="1" x14ac:dyDescent="0.25"/>
    <row r="89" s="22" customFormat="1" ht="12.95" customHeight="1" x14ac:dyDescent="0.25"/>
    <row r="90" s="22" customFormat="1" ht="12.95" customHeight="1" x14ac:dyDescent="0.25"/>
    <row r="91" s="22" customFormat="1" ht="12.95" customHeight="1" x14ac:dyDescent="0.25"/>
    <row r="92" s="22" customFormat="1" ht="12.95" customHeight="1" x14ac:dyDescent="0.25"/>
    <row r="93" s="22" customFormat="1" ht="12.95" customHeight="1" x14ac:dyDescent="0.25"/>
    <row r="94" s="22" customFormat="1" ht="12.95" customHeight="1" x14ac:dyDescent="0.25"/>
    <row r="95" s="22" customFormat="1" ht="12.95" customHeight="1" x14ac:dyDescent="0.25"/>
    <row r="96" s="22" customFormat="1" ht="12.95" customHeight="1" x14ac:dyDescent="0.25"/>
    <row r="97" s="22" customFormat="1" ht="12.95" customHeight="1" x14ac:dyDescent="0.25"/>
    <row r="98" s="22" customFormat="1" ht="12.95" customHeight="1" x14ac:dyDescent="0.25"/>
    <row r="99" s="22" customFormat="1" ht="12.95" customHeight="1" x14ac:dyDescent="0.25"/>
    <row r="100" s="22" customFormat="1" ht="12.95" customHeight="1" x14ac:dyDescent="0.25"/>
    <row r="101" s="22" customFormat="1" ht="12.95" customHeight="1" x14ac:dyDescent="0.25"/>
    <row r="102" s="22" customFormat="1" ht="12.95" customHeight="1" x14ac:dyDescent="0.25"/>
    <row r="103" s="22" customFormat="1" ht="12.95" customHeight="1" x14ac:dyDescent="0.25"/>
    <row r="104" s="22" customFormat="1" ht="12.95" customHeight="1" x14ac:dyDescent="0.25"/>
    <row r="105" s="22" customFormat="1" ht="12.95" customHeight="1" x14ac:dyDescent="0.25"/>
    <row r="106" s="22" customFormat="1" ht="12.95" customHeight="1" x14ac:dyDescent="0.25"/>
    <row r="107" s="22" customFormat="1" ht="12.95" customHeight="1" x14ac:dyDescent="0.25"/>
    <row r="108" s="22" customFormat="1" ht="12.95" customHeight="1" x14ac:dyDescent="0.25"/>
    <row r="109" s="22" customFormat="1" ht="12.95" customHeight="1" x14ac:dyDescent="0.25"/>
    <row r="110" s="22" customFormat="1" ht="12.95" customHeight="1" x14ac:dyDescent="0.25"/>
    <row r="111" s="22" customFormat="1" ht="12.95" customHeight="1" x14ac:dyDescent="0.25"/>
    <row r="112" s="22" customFormat="1" ht="12.95" customHeight="1" x14ac:dyDescent="0.25"/>
    <row r="113" s="22" customFormat="1" ht="12.95" customHeight="1" x14ac:dyDescent="0.25"/>
    <row r="114" s="22" customFormat="1" ht="12.95" customHeight="1" x14ac:dyDescent="0.25"/>
    <row r="115" s="22" customFormat="1" ht="12.95" customHeight="1" x14ac:dyDescent="0.25"/>
    <row r="116" s="22" customFormat="1" ht="12.95" customHeight="1" x14ac:dyDescent="0.25"/>
    <row r="117" s="22" customFormat="1" ht="12.95" customHeight="1" x14ac:dyDescent="0.25"/>
    <row r="118" s="22" customFormat="1" ht="12.95" customHeight="1" x14ac:dyDescent="0.25"/>
    <row r="119" s="22" customFormat="1" ht="12.95" customHeight="1" x14ac:dyDescent="0.25"/>
    <row r="120" s="22" customFormat="1" ht="12.95" customHeight="1" x14ac:dyDescent="0.25"/>
    <row r="121" s="22" customFormat="1" ht="12.95" customHeight="1" x14ac:dyDescent="0.25"/>
    <row r="122" s="22" customFormat="1" ht="12.95" customHeight="1" x14ac:dyDescent="0.25"/>
    <row r="123" s="22" customFormat="1" ht="12.95" customHeight="1" x14ac:dyDescent="0.25"/>
    <row r="124" s="22" customFormat="1" ht="12.95" customHeight="1" x14ac:dyDescent="0.25"/>
    <row r="125" s="22" customFormat="1" ht="12.95" customHeight="1" x14ac:dyDescent="0.25"/>
    <row r="126" s="22" customFormat="1" ht="12.95" customHeight="1" x14ac:dyDescent="0.25"/>
    <row r="127" s="22" customFormat="1" ht="12.95" customHeight="1" x14ac:dyDescent="0.25"/>
    <row r="128" s="22" customFormat="1" ht="12.95" customHeight="1" x14ac:dyDescent="0.25"/>
    <row r="129" s="22" customFormat="1" ht="12.95" customHeight="1" x14ac:dyDescent="0.25"/>
    <row r="130" s="22" customFormat="1" ht="12.95" customHeight="1" x14ac:dyDescent="0.25"/>
    <row r="131" s="22" customFormat="1" ht="12.95" customHeight="1" x14ac:dyDescent="0.25"/>
    <row r="132" s="22" customFormat="1" ht="12.95" customHeight="1" x14ac:dyDescent="0.25"/>
    <row r="133" s="22" customFormat="1" ht="12.95" customHeight="1" x14ac:dyDescent="0.25"/>
    <row r="134" s="22" customFormat="1" ht="12.95" customHeight="1" x14ac:dyDescent="0.25"/>
    <row r="135" s="22" customFormat="1" ht="12.95" customHeight="1" x14ac:dyDescent="0.25"/>
    <row r="136" s="22" customFormat="1" ht="12.95" customHeight="1" x14ac:dyDescent="0.25"/>
    <row r="137" s="22" customFormat="1" ht="12.95" customHeight="1" x14ac:dyDescent="0.25"/>
    <row r="138" s="22" customFormat="1" ht="12.95" customHeight="1" x14ac:dyDescent="0.25"/>
    <row r="139" s="22" customFormat="1" ht="12.95" customHeight="1" x14ac:dyDescent="0.25"/>
    <row r="140" s="22" customFormat="1" ht="12.95" customHeight="1" x14ac:dyDescent="0.25"/>
    <row r="141" s="9" customFormat="1" ht="12.95" customHeight="1" x14ac:dyDescent="0.3"/>
    <row r="142" s="9" customFormat="1" ht="12.95" customHeight="1" x14ac:dyDescent="0.3"/>
    <row r="143" s="9" customFormat="1" ht="12.95" customHeight="1" x14ac:dyDescent="0.3"/>
    <row r="144" s="9" customFormat="1" ht="12.95" customHeight="1" x14ac:dyDescent="0.3"/>
    <row r="145" s="9" customFormat="1" ht="12.95" customHeight="1" x14ac:dyDescent="0.3"/>
    <row r="146" s="9" customFormat="1" ht="12.95" customHeight="1" x14ac:dyDescent="0.3"/>
    <row r="147" s="9" customFormat="1" ht="12.95" customHeight="1" x14ac:dyDescent="0.3"/>
    <row r="148" s="9" customFormat="1" ht="12.95" customHeight="1" x14ac:dyDescent="0.3"/>
    <row r="149" s="9" customFormat="1" ht="12.95" customHeight="1" x14ac:dyDescent="0.3"/>
    <row r="150" s="9" customFormat="1" ht="12.95" customHeight="1" x14ac:dyDescent="0.3"/>
    <row r="151" s="9" customFormat="1" ht="12.95" customHeight="1" x14ac:dyDescent="0.3"/>
    <row r="152" s="9" customFormat="1" ht="12.95" customHeight="1" x14ac:dyDescent="0.3"/>
    <row r="153" s="9" customFormat="1" ht="12.75" customHeight="1" x14ac:dyDescent="0.3"/>
    <row r="154" s="9" customFormat="1" ht="12.75" customHeight="1" x14ac:dyDescent="0.3"/>
    <row r="155" s="9" customFormat="1" ht="12.75" customHeight="1" x14ac:dyDescent="0.3"/>
    <row r="156" s="9" customFormat="1" ht="12.75" customHeight="1" x14ac:dyDescent="0.3"/>
    <row r="157" s="9" customFormat="1" ht="12.75" customHeight="1" x14ac:dyDescent="0.3"/>
    <row r="158" s="9" customFormat="1" ht="12.75" customHeight="1" x14ac:dyDescent="0.3"/>
    <row r="159" s="9" customFormat="1" ht="12.75" customHeight="1" x14ac:dyDescent="0.3"/>
    <row r="160" s="9" customFormat="1" ht="12.75" customHeight="1" x14ac:dyDescent="0.3"/>
    <row r="161" s="9" customFormat="1" ht="12.75" customHeight="1" x14ac:dyDescent="0.3"/>
    <row r="162" s="9" customFormat="1" ht="12.75" customHeight="1" x14ac:dyDescent="0.3"/>
    <row r="163" s="9" customFormat="1" ht="12.75" customHeight="1" x14ac:dyDescent="0.3"/>
    <row r="164" s="9" customFormat="1" ht="12.75" customHeight="1" x14ac:dyDescent="0.3"/>
    <row r="165" s="9" customFormat="1" ht="12.75" customHeight="1" x14ac:dyDescent="0.3"/>
    <row r="166" s="9" customFormat="1" ht="12.75" customHeight="1" x14ac:dyDescent="0.3"/>
    <row r="167" s="9" customFormat="1" ht="12.75" customHeight="1" x14ac:dyDescent="0.3"/>
    <row r="168" s="9" customFormat="1" ht="12.75" customHeight="1" x14ac:dyDescent="0.3"/>
    <row r="169" s="9" customFormat="1" ht="12.75" customHeight="1" x14ac:dyDescent="0.3"/>
    <row r="170" s="9" customFormat="1" ht="12.75" customHeight="1" x14ac:dyDescent="0.3"/>
    <row r="171" s="9" customFormat="1" ht="12.75" customHeight="1" x14ac:dyDescent="0.3"/>
    <row r="172" s="9" customFormat="1" ht="12.75" customHeight="1" x14ac:dyDescent="0.3"/>
    <row r="173" s="9" customFormat="1" ht="12.75" customHeight="1" x14ac:dyDescent="0.3"/>
    <row r="174" s="9" customFormat="1" ht="12.75" customHeight="1" x14ac:dyDescent="0.3"/>
    <row r="175" s="9" customFormat="1" ht="12.75" customHeight="1" x14ac:dyDescent="0.3"/>
    <row r="176" s="9" customFormat="1" ht="12.75" customHeight="1" x14ac:dyDescent="0.3"/>
    <row r="177" s="9" customFormat="1" ht="12.75" customHeight="1" x14ac:dyDescent="0.3"/>
    <row r="178" s="9" customFormat="1" ht="12.75" customHeight="1" x14ac:dyDescent="0.3"/>
    <row r="179" s="9" customFormat="1" ht="12.75" customHeight="1" x14ac:dyDescent="0.3"/>
    <row r="180" s="9" customFormat="1" ht="12.75" customHeight="1" x14ac:dyDescent="0.3"/>
    <row r="181" s="9" customFormat="1" ht="12.75" customHeight="1" x14ac:dyDescent="0.3"/>
    <row r="182" s="9" customFormat="1" ht="12.75" customHeight="1" x14ac:dyDescent="0.3"/>
    <row r="183" s="9" customFormat="1" ht="12.75" customHeight="1" x14ac:dyDescent="0.3"/>
    <row r="184" s="9" customFormat="1" ht="12.75" customHeight="1" x14ac:dyDescent="0.3"/>
    <row r="185" s="9" customFormat="1" ht="12.75" customHeight="1" x14ac:dyDescent="0.3"/>
    <row r="186" s="9" customFormat="1" ht="12.75" customHeight="1" x14ac:dyDescent="0.3"/>
    <row r="187" s="9" customFormat="1" ht="12.75" customHeight="1" x14ac:dyDescent="0.3"/>
    <row r="188" s="9" customFormat="1" ht="12.75" customHeight="1" x14ac:dyDescent="0.3"/>
    <row r="189" s="9" customFormat="1" ht="12.75" customHeight="1" x14ac:dyDescent="0.3"/>
    <row r="190" s="9" customFormat="1" ht="12.75" customHeight="1" x14ac:dyDescent="0.3"/>
    <row r="191" s="9" customFormat="1" ht="12.75" customHeight="1" x14ac:dyDescent="0.3"/>
    <row r="192" s="9" customFormat="1" ht="12.75" customHeight="1" x14ac:dyDescent="0.3"/>
    <row r="193" s="9" customFormat="1" ht="12.75" customHeight="1" x14ac:dyDescent="0.3"/>
    <row r="194" s="9" customFormat="1" ht="12.75" customHeight="1" x14ac:dyDescent="0.3"/>
    <row r="195" s="9" customFormat="1" ht="12.75" customHeight="1" x14ac:dyDescent="0.3"/>
    <row r="196" s="9" customFormat="1" ht="12.75" customHeight="1" x14ac:dyDescent="0.3"/>
    <row r="197" s="9" customFormat="1" ht="12.75" customHeight="1" x14ac:dyDescent="0.3"/>
    <row r="198" s="9" customFormat="1" ht="12.75" customHeight="1" x14ac:dyDescent="0.3"/>
    <row r="199" s="9" customFormat="1" ht="12.75" customHeight="1" x14ac:dyDescent="0.3"/>
    <row r="200" s="9" customFormat="1" ht="12.75" customHeight="1" x14ac:dyDescent="0.3"/>
    <row r="201" s="9" customFormat="1" ht="12.75" customHeight="1" x14ac:dyDescent="0.3"/>
    <row r="202" s="9" customFormat="1" ht="12.75" customHeight="1" x14ac:dyDescent="0.3"/>
    <row r="203" s="9" customFormat="1" ht="12.75" customHeight="1" x14ac:dyDescent="0.3"/>
    <row r="204" s="9" customFormat="1" ht="12.75" customHeight="1" x14ac:dyDescent="0.3"/>
    <row r="205" s="9" customFormat="1" ht="12.75" customHeight="1" x14ac:dyDescent="0.3"/>
    <row r="206" s="9" customFormat="1" ht="12.75" customHeight="1" x14ac:dyDescent="0.3"/>
    <row r="207" s="9" customFormat="1" ht="12.75" customHeight="1" x14ac:dyDescent="0.3"/>
    <row r="208" s="9" customFormat="1" ht="12.75" customHeight="1" x14ac:dyDescent="0.3"/>
    <row r="209" s="9" customFormat="1" ht="12.75" customHeight="1" x14ac:dyDescent="0.3"/>
    <row r="210" s="9" customFormat="1" ht="12.75" customHeight="1" x14ac:dyDescent="0.3"/>
    <row r="211" s="9" customFormat="1" ht="12.75" customHeight="1" x14ac:dyDescent="0.3"/>
    <row r="212" s="9" customFormat="1" ht="12.75" customHeight="1" x14ac:dyDescent="0.3"/>
    <row r="213" s="9" customFormat="1" ht="12.75" customHeight="1" x14ac:dyDescent="0.3"/>
    <row r="214" s="9" customFormat="1" ht="12.75" customHeight="1" x14ac:dyDescent="0.3"/>
    <row r="215" s="9" customFormat="1" ht="12.75" customHeight="1" x14ac:dyDescent="0.3"/>
    <row r="216" s="9" customFormat="1" ht="12.75" customHeight="1" x14ac:dyDescent="0.3"/>
    <row r="217" s="9" customFormat="1" ht="12.75" customHeight="1" x14ac:dyDescent="0.3"/>
    <row r="218" s="9" customFormat="1" ht="12.75" customHeight="1" x14ac:dyDescent="0.3"/>
    <row r="219" s="9" customFormat="1" ht="12.75" customHeight="1" x14ac:dyDescent="0.3"/>
    <row r="220" s="9" customFormat="1" ht="12.75" customHeight="1" x14ac:dyDescent="0.3"/>
    <row r="221" s="9" customFormat="1" ht="12.75" customHeight="1" x14ac:dyDescent="0.3"/>
    <row r="222" s="9" customFormat="1" ht="12.75" customHeight="1" x14ac:dyDescent="0.3"/>
    <row r="223" s="9" customFormat="1" ht="12.75" customHeight="1" x14ac:dyDescent="0.3"/>
    <row r="224" s="9" customFormat="1" ht="12.75" customHeight="1" x14ac:dyDescent="0.3"/>
    <row r="225" s="9" customFormat="1" ht="12.75" customHeight="1" x14ac:dyDescent="0.3"/>
    <row r="226" s="9" customFormat="1" ht="12.75" customHeight="1" x14ac:dyDescent="0.3"/>
    <row r="227" s="9" customFormat="1" ht="12.75" customHeight="1" x14ac:dyDescent="0.3"/>
    <row r="228" s="9" customFormat="1" ht="12.75" customHeight="1" x14ac:dyDescent="0.3"/>
    <row r="229" s="9" customFormat="1" ht="12.75" customHeight="1" x14ac:dyDescent="0.3"/>
    <row r="230" s="9" customFormat="1" ht="12.75" customHeight="1" x14ac:dyDescent="0.3"/>
    <row r="231" s="9" customFormat="1" ht="12.75" customHeight="1" x14ac:dyDescent="0.3"/>
    <row r="232" s="9" customFormat="1" ht="12.75" customHeight="1" x14ac:dyDescent="0.3"/>
    <row r="233" s="9" customFormat="1" ht="12.75" customHeight="1" x14ac:dyDescent="0.3"/>
    <row r="234" s="9" customFormat="1" ht="12.75" customHeight="1" x14ac:dyDescent="0.3"/>
    <row r="235" s="9" customFormat="1" ht="12.75" customHeight="1" x14ac:dyDescent="0.3"/>
    <row r="236" s="9" customFormat="1" ht="12.75" customHeight="1" x14ac:dyDescent="0.3"/>
    <row r="237" s="9" customFormat="1" ht="12.75" customHeight="1" x14ac:dyDescent="0.3"/>
    <row r="238" s="9" customFormat="1" ht="12.75" customHeight="1" x14ac:dyDescent="0.3"/>
    <row r="239" s="9" customFormat="1" ht="12.75" customHeight="1" x14ac:dyDescent="0.3"/>
    <row r="240" s="9" customFormat="1" ht="12.75" customHeight="1" x14ac:dyDescent="0.3"/>
    <row r="241" s="9" customFormat="1" ht="12.75" customHeight="1" x14ac:dyDescent="0.3"/>
    <row r="242" s="9" customFormat="1" ht="12.75" customHeight="1" x14ac:dyDescent="0.3"/>
    <row r="243" s="9" customFormat="1" ht="12.75" customHeight="1" x14ac:dyDescent="0.3"/>
    <row r="244" s="9" customFormat="1" ht="12.75" customHeight="1" x14ac:dyDescent="0.3"/>
    <row r="245" s="9" customFormat="1" ht="12.75" customHeight="1" x14ac:dyDescent="0.3"/>
    <row r="246" s="9" customFormat="1" ht="12.75" customHeight="1" x14ac:dyDescent="0.3"/>
    <row r="247" s="9" customFormat="1" ht="12.75" customHeight="1" x14ac:dyDescent="0.3"/>
    <row r="248" s="9" customFormat="1" ht="12.75" customHeight="1" x14ac:dyDescent="0.3"/>
    <row r="249" s="9" customFormat="1" ht="12.75" customHeight="1" x14ac:dyDescent="0.3"/>
    <row r="250" s="9" customFormat="1" ht="12.75" customHeight="1" x14ac:dyDescent="0.3"/>
    <row r="251" s="9" customFormat="1" ht="12.75" customHeight="1" x14ac:dyDescent="0.3"/>
    <row r="252" s="9" customFormat="1" ht="12.75" customHeight="1" x14ac:dyDescent="0.3"/>
    <row r="253" s="9" customFormat="1" ht="12.75" customHeight="1" x14ac:dyDescent="0.3"/>
    <row r="254" s="9" customFormat="1" ht="12.75" customHeight="1" x14ac:dyDescent="0.3"/>
    <row r="255" s="9" customFormat="1" ht="12.75" customHeight="1" x14ac:dyDescent="0.3"/>
    <row r="256" s="9" customFormat="1" ht="12.75" customHeight="1" x14ac:dyDescent="0.3"/>
    <row r="257" s="9" customFormat="1" ht="12.75" customHeight="1" x14ac:dyDescent="0.3"/>
    <row r="258" s="9" customFormat="1" ht="12.75" customHeight="1" x14ac:dyDescent="0.3"/>
    <row r="259" s="9" customFormat="1" ht="12.75" customHeight="1" x14ac:dyDescent="0.3"/>
    <row r="260" s="9" customFormat="1" ht="12.75" customHeight="1" x14ac:dyDescent="0.3"/>
    <row r="261" s="9" customFormat="1" ht="12.75" customHeight="1" x14ac:dyDescent="0.3"/>
    <row r="262" s="9" customFormat="1" ht="12.75" customHeight="1" x14ac:dyDescent="0.3"/>
    <row r="263" s="9" customFormat="1" ht="12.75" customHeight="1" x14ac:dyDescent="0.3"/>
    <row r="264" s="9" customFormat="1" ht="12.75" customHeight="1" x14ac:dyDescent="0.3"/>
    <row r="265" s="9" customFormat="1" ht="12.75" customHeight="1" x14ac:dyDescent="0.3"/>
    <row r="266" s="9" customFormat="1" ht="12.75" customHeight="1" x14ac:dyDescent="0.3"/>
    <row r="267" s="9" customFormat="1" ht="12.75" customHeight="1" x14ac:dyDescent="0.3"/>
    <row r="268" s="9" customFormat="1" ht="12.75" customHeight="1" x14ac:dyDescent="0.3"/>
    <row r="269" s="9" customFormat="1" ht="12.75" customHeight="1" x14ac:dyDescent="0.3"/>
    <row r="270" s="9" customFormat="1" ht="12.75" customHeight="1" x14ac:dyDescent="0.3"/>
    <row r="271" s="9" customFormat="1" ht="12.75" customHeight="1" x14ac:dyDescent="0.3"/>
    <row r="272" s="9" customFormat="1" ht="12.75" customHeight="1" x14ac:dyDescent="0.3"/>
    <row r="273" s="9" customFormat="1" ht="12.75" customHeight="1" x14ac:dyDescent="0.3"/>
    <row r="274" s="9" customFormat="1" ht="12.75" customHeight="1" x14ac:dyDescent="0.3"/>
    <row r="275" s="9" customFormat="1" ht="12.75" customHeight="1" x14ac:dyDescent="0.3"/>
    <row r="276" s="9" customFormat="1" ht="12.75" customHeight="1" x14ac:dyDescent="0.3"/>
    <row r="277" s="9" customFormat="1" ht="12.75" customHeight="1" x14ac:dyDescent="0.3"/>
    <row r="278" s="9" customFormat="1" ht="12.75" customHeight="1" x14ac:dyDescent="0.3"/>
    <row r="279" s="9" customFormat="1" ht="12.75" customHeight="1" x14ac:dyDescent="0.3"/>
    <row r="280" s="9" customFormat="1" ht="12.75" customHeight="1" x14ac:dyDescent="0.3"/>
    <row r="281" s="9" customFormat="1" ht="12.75" customHeight="1" x14ac:dyDescent="0.3"/>
    <row r="282" s="9" customFormat="1" ht="12.75" customHeight="1" x14ac:dyDescent="0.3"/>
    <row r="283" s="9" customFormat="1" ht="12.75" customHeight="1" x14ac:dyDescent="0.3"/>
    <row r="284" s="9" customFormat="1" ht="12.75" customHeight="1" x14ac:dyDescent="0.3"/>
    <row r="285" s="9" customFormat="1" ht="12.75" customHeight="1" x14ac:dyDescent="0.3"/>
    <row r="286" s="9" customFormat="1" ht="12.75" customHeight="1" x14ac:dyDescent="0.3"/>
    <row r="287" s="9" customFormat="1" ht="12.75" customHeight="1" x14ac:dyDescent="0.3"/>
    <row r="288" s="9" customFormat="1" ht="12.75" customHeight="1" x14ac:dyDescent="0.3"/>
  </sheetData>
  <pageMargins left="0.11811023622047245" right="0.11811023622047245" top="0.74803149606299213" bottom="0.74803149606299213" header="0.31496062992125984" footer="0.31496062992125984"/>
  <pageSetup paperSize="9" orientation="portrait" r:id="rId1"/>
  <headerFooter>
    <oddFooter>&amp;C&amp;"Arial,Normalny"&amp;8&amp;P</oddFooter>
  </headerFooter>
  <rowBreaks count="1" manualBreakCount="1">
    <brk id="5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Zał.</vt:lpstr>
      <vt:lpstr>Arkusz1</vt:lpstr>
      <vt:lpstr>Zał.!Obszar_wydruku</vt:lpstr>
      <vt:lpstr>Zał.!Tytuły_wydruku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Renata Ciechurska</cp:lastModifiedBy>
  <cp:lastPrinted>2026-08-06T06:20:19Z</cp:lastPrinted>
  <dcterms:created xsi:type="dcterms:W3CDTF">2015-06-05T18:19:34Z</dcterms:created>
  <dcterms:modified xsi:type="dcterms:W3CDTF">2026-08-06T06:28:31Z</dcterms:modified>
</cp:coreProperties>
</file>